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1"/>
  </bookViews>
  <sheets>
    <sheet name="INC-STA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<sst xmlns="http://schemas.openxmlformats.org/spreadsheetml/2006/main" count="177" uniqueCount="126">
  <si>
    <t>KKB ENGINEERING BERHAD</t>
  </si>
  <si>
    <t>QUARTERLY REPORT</t>
  </si>
  <si>
    <t>The figures have not been audited.</t>
  </si>
  <si>
    <t>CONSOLIDATED INCOME STATEMENT</t>
  </si>
  <si>
    <t>(a)</t>
  </si>
  <si>
    <t>(b)</t>
  </si>
  <si>
    <t>Investment income</t>
  </si>
  <si>
    <t>(c)</t>
  </si>
  <si>
    <t>depreciation and amortisation,</t>
  </si>
  <si>
    <t>exceptional items, income tax,</t>
  </si>
  <si>
    <t>extraordinary items</t>
  </si>
  <si>
    <t>Depreciation and amortisation</t>
  </si>
  <si>
    <t>(d)</t>
  </si>
  <si>
    <t>Exceptional items</t>
  </si>
  <si>
    <t>(e)</t>
  </si>
  <si>
    <t>(f)</t>
  </si>
  <si>
    <t>associated companies</t>
  </si>
  <si>
    <t>(g)</t>
  </si>
  <si>
    <t>minority interests and</t>
  </si>
  <si>
    <t>(h)</t>
  </si>
  <si>
    <t>(i)</t>
  </si>
  <si>
    <t>before deducting minority</t>
  </si>
  <si>
    <t>interests</t>
  </si>
  <si>
    <t>(ii)</t>
  </si>
  <si>
    <t>(j)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</si>
  <si>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</si>
  <si>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</si>
  <si>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</si>
  <si>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</si>
  <si>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</si>
  <si>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</si>
  <si>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</si>
  <si>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</si>
  <si>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CUMULATIVE QUARTER</t>
  </si>
  <si>
    <t>PERIOD</t>
  </si>
  <si>
    <t>CONSOLIDATED INCOME STATEMENT ( CONTINUED)</t>
  </si>
  <si>
    <t>(k)</t>
  </si>
  <si>
    <t>Extraordinary items</t>
  </si>
  <si>
    <t>(iii)</t>
  </si>
  <si>
    <t>Earnings per share based on</t>
  </si>
  <si>
    <t>any provision for preference</t>
  </si>
  <si>
    <t>dividends, if any:-</t>
  </si>
  <si>
    <t>CONSOLIDATED BALANCE SHEET</t>
  </si>
  <si>
    <t>Current Liabilities</t>
  </si>
  <si>
    <t>Short Term Borrowings</t>
  </si>
  <si>
    <t>Provision For Taxation</t>
  </si>
  <si>
    <t>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</si>
  <si>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</si>
  <si>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</si>
  <si>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</si>
  <si>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</si>
  <si>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</si>
  <si>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</si>
  <si>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</si>
  <si>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Other Long Term Liabilities</t>
  </si>
  <si>
    <t>FINANCIAL YEAR END</t>
  </si>
  <si>
    <t>-</t>
  </si>
  <si>
    <t>Proposed Dividend</t>
  </si>
  <si>
    <t>Net Current Assets</t>
  </si>
  <si>
    <t>Deferred Taxation</t>
  </si>
  <si>
    <t>(Company No : 26495 - D)</t>
  </si>
  <si>
    <t xml:space="preserve">   AS AT PRECEDING </t>
  </si>
  <si>
    <t xml:space="preserve">              RM'000 </t>
  </si>
  <si>
    <t xml:space="preserve">            RM'000</t>
  </si>
  <si>
    <t>(Company No. 26495 - D)</t>
  </si>
  <si>
    <t>(l)</t>
  </si>
  <si>
    <t>to members of the company</t>
  </si>
  <si>
    <t>Amount Due To Directors</t>
  </si>
  <si>
    <t>Investment in Associated Company</t>
  </si>
  <si>
    <t>:</t>
  </si>
  <si>
    <t>Note</t>
  </si>
  <si>
    <t>I</t>
  </si>
  <si>
    <t>II</t>
  </si>
  <si>
    <r>
      <t xml:space="preserve">Basic (sen) </t>
    </r>
    <r>
      <rPr>
        <vertAlign val="superscript"/>
        <sz val="10"/>
        <rFont val="Tahoma"/>
        <family val="2"/>
      </rPr>
      <t>I</t>
    </r>
  </si>
  <si>
    <r>
      <t xml:space="preserve">Fully diluted (sen) </t>
    </r>
    <r>
      <rPr>
        <vertAlign val="superscript"/>
        <sz val="10"/>
        <rFont val="Tahoma"/>
        <family val="2"/>
      </rPr>
      <t>II</t>
    </r>
  </si>
  <si>
    <t xml:space="preserve">Basic - based on weighted average number of ordinary shares in issue for the current Quarter-to-Date &amp; </t>
  </si>
  <si>
    <t>Property, Plant &amp; Equipment</t>
  </si>
  <si>
    <t>Amount Due From Customers For</t>
  </si>
  <si>
    <t xml:space="preserve">  Contract Work</t>
  </si>
  <si>
    <t>Revenue</t>
  </si>
  <si>
    <t>Other income</t>
  </si>
  <si>
    <t>Profit/(loss) before finance costs,</t>
  </si>
  <si>
    <t xml:space="preserve">minority interests and </t>
  </si>
  <si>
    <t>Finance costs</t>
  </si>
  <si>
    <t>Profit/(loss) before income tax,</t>
  </si>
  <si>
    <t>minority interests and extraordinary</t>
  </si>
  <si>
    <t>losses of associated companies</t>
  </si>
  <si>
    <t>items after share of profits and</t>
  </si>
  <si>
    <t>Income tax</t>
  </si>
  <si>
    <t>Profit/(loss) after income tax</t>
  </si>
  <si>
    <t>Net profit/(loss) from ordinary</t>
  </si>
  <si>
    <t>activities attributable to</t>
  </si>
  <si>
    <t>members of the company</t>
  </si>
  <si>
    <t>Net profit/(loss) attributable</t>
  </si>
  <si>
    <t>Inventories</t>
  </si>
  <si>
    <t>Trade Receivables</t>
  </si>
  <si>
    <t>Deposits With Financial Institutions</t>
  </si>
  <si>
    <t>Other Debtors, Prepayments &amp; Deposits</t>
  </si>
  <si>
    <t>Trade Payables</t>
  </si>
  <si>
    <t>Other Payables &amp; Accruals</t>
  </si>
  <si>
    <t>Lease Payables</t>
  </si>
  <si>
    <t>Less minority interests</t>
  </si>
  <si>
    <t>Pre-acquisition profit/(loss)</t>
  </si>
  <si>
    <t xml:space="preserve">2 (m) above after deducting </t>
  </si>
  <si>
    <t>(m)</t>
  </si>
  <si>
    <t>Extraordinary items attributable</t>
  </si>
  <si>
    <t>to members of the Company</t>
  </si>
  <si>
    <t xml:space="preserve">        31/12/2001</t>
  </si>
  <si>
    <t xml:space="preserve">      AS AT CURRENT</t>
  </si>
  <si>
    <t>Minority interests</t>
  </si>
  <si>
    <t>Share of profits and (losses) of</t>
  </si>
  <si>
    <t>QUARTER END</t>
  </si>
  <si>
    <t xml:space="preserve">Net Tangible Assets Per Share (RM) </t>
  </si>
  <si>
    <t>Quarterly report on consolidated results for the financial quarter ended 30 June 2002.</t>
  </si>
  <si>
    <t xml:space="preserve">        30/06/2002</t>
  </si>
  <si>
    <t>Year-to-Date of 47,402,000 (2001: 44,842,060) and 47,338,167 (2001: 42,636,620) respectively.</t>
  </si>
  <si>
    <t>Page 1</t>
  </si>
  <si>
    <t>Page 2</t>
  </si>
  <si>
    <t xml:space="preserve">Fully diluted - based on weighted average number of ordinary shares in issue for the current Quarter-to-Date </t>
  </si>
  <si>
    <t>&amp; Year-to-Date of 47,638,136 (2001: 44,956,822) and 47,578,667 (2001: 42,751,382) respectively.</t>
  </si>
  <si>
    <t>Page 3</t>
  </si>
  <si>
    <t>(UNAUDITED)</t>
  </si>
  <si>
    <t>(AUDITED)</t>
  </si>
  <si>
    <t>30/6/2002</t>
  </si>
  <si>
    <t>30/6/2001</t>
  </si>
  <si>
    <t>Cash &amp; Bank Balances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</si>
</sst>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color indexed="9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3" fontId="3" fillId="0" borderId="0" xfId="15" applyFont="1" applyBorder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3" fontId="3" fillId="0" borderId="4" xfId="0" applyNumberFormat="1" applyFont="1" applyBorder="1" applyAlignment="1" quotePrefix="1">
      <alignment/>
    </xf>
    <xf numFmtId="43" fontId="3" fillId="0" borderId="0" xfId="16" applyNumberFormat="1" applyFont="1" applyAlignment="1" quotePrefix="1">
      <alignment horizontal="center"/>
    </xf>
    <xf numFmtId="43" fontId="3" fillId="0" borderId="0" xfId="16" applyNumberFormat="1" applyFont="1" applyAlignment="1" quotePrefix="1">
      <alignment horizontal="right"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3" fillId="0" borderId="0" xfId="16" applyNumberFormat="1" applyFont="1" applyAlignment="1" quotePrefix="1">
      <alignment horizontal="right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3" fillId="0" borderId="4" xfId="16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4" xfId="16" applyFont="1" applyBorder="1" applyAlignment="1">
      <alignment horizontal="right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02"/>
  <sheetViews>
    <sheetView workbookViewId="0" topLeftCell="A44">
      <selection activeCell="I59" sqref="I59"/>
    </sheetView>
  </sheetViews>
  <sheetFormatPr defaultColWidth="9.140625" defaultRowHeight="12.75"/>
  <cols>
    <col min="1" max="1" width="1.8515625" style="1" customWidth="1"/>
    <col min="2" max="3" width="2.7109375" style="1" customWidth="1"/>
    <col min="4" max="4" width="0.9921875" style="1" customWidth="1"/>
    <col min="5" max="5" width="3.7109375" style="1" customWidth="1"/>
    <col min="6" max="7" width="9.140625" style="1" customWidth="1"/>
    <col min="8" max="8" width="11.57421875" style="1" customWidth="1"/>
    <col min="9" max="9" width="12.7109375" style="1" customWidth="1"/>
    <col min="10" max="10" width="1.7109375" style="1" customWidth="1"/>
    <col min="11" max="11" width="13.8515625" style="1" customWidth="1"/>
    <col min="12" max="12" width="1.7109375" style="1" customWidth="1"/>
    <col min="13" max="13" width="12.7109375" style="1" customWidth="1"/>
    <col min="14" max="14" width="1.7109375" style="21" customWidth="1"/>
    <col min="15" max="15" width="15.7109375" style="1" customWidth="1"/>
    <col min="16" max="62" width="9.140625" style="1" customWidth="1"/>
  </cols>
  <sheetData>
    <row r="3" ht="12.75">
      <c r="B3" s="2" t="s">
        <v>0</v>
      </c>
    </row>
    <row r="4" ht="12.75">
      <c r="B4" s="2" t="s">
        <v>60</v>
      </c>
    </row>
    <row r="5" ht="12.75">
      <c r="B5" s="2"/>
    </row>
    <row r="6" ht="12.75">
      <c r="B6" s="2" t="s">
        <v>1</v>
      </c>
    </row>
    <row r="8" ht="12.75">
      <c r="B8" s="1" t="s">
        <v>113</v>
      </c>
    </row>
    <row r="9" ht="12.75">
      <c r="B9" s="1" t="s">
        <v>2</v>
      </c>
    </row>
    <row r="12" ht="12.75">
      <c r="B12" s="2" t="s">
        <v>3</v>
      </c>
    </row>
    <row r="13" ht="12.75">
      <c r="B13" s="2"/>
    </row>
    <row r="15" spans="9:15" ht="12.75">
      <c r="I15" s="49" t="s">
        <v>25</v>
      </c>
      <c r="J15" s="49"/>
      <c r="K15" s="49"/>
      <c r="M15" s="49" t="s">
        <v>33</v>
      </c>
      <c r="N15" s="49"/>
      <c r="O15" s="49"/>
    </row>
    <row r="16" spans="9:15" ht="12.75">
      <c r="I16" s="10" t="s">
        <v>26</v>
      </c>
      <c r="K16" s="10" t="s">
        <v>30</v>
      </c>
      <c r="M16" s="10" t="s">
        <v>26</v>
      </c>
      <c r="O16" s="10" t="s">
        <v>30</v>
      </c>
    </row>
    <row r="17" spans="9:15" ht="12.75">
      <c r="I17" s="10" t="s">
        <v>27</v>
      </c>
      <c r="K17" s="10" t="s">
        <v>31</v>
      </c>
      <c r="M17" s="10" t="s">
        <v>27</v>
      </c>
      <c r="O17" s="10" t="s">
        <v>31</v>
      </c>
    </row>
    <row r="18" spans="9:15" ht="12.75">
      <c r="I18" s="10" t="s">
        <v>28</v>
      </c>
      <c r="K18" s="10" t="s">
        <v>28</v>
      </c>
      <c r="M18" s="10" t="s">
        <v>32</v>
      </c>
      <c r="O18" s="10" t="s">
        <v>34</v>
      </c>
    </row>
    <row r="19" spans="9:15" ht="12.75">
      <c r="I19" s="19" t="s">
        <v>123</v>
      </c>
      <c r="K19" s="19" t="s">
        <v>124</v>
      </c>
      <c r="M19" s="19" t="s">
        <v>123</v>
      </c>
      <c r="N19" s="1"/>
      <c r="O19" s="19" t="s">
        <v>124</v>
      </c>
    </row>
    <row r="20" spans="9:15" ht="12.75">
      <c r="I20" s="10" t="s">
        <v>29</v>
      </c>
      <c r="K20" s="10" t="s">
        <v>29</v>
      </c>
      <c r="M20" s="10" t="s">
        <v>29</v>
      </c>
      <c r="O20" s="10" t="s">
        <v>29</v>
      </c>
    </row>
    <row r="21" spans="9:15" ht="12.75">
      <c r="I21" s="10"/>
      <c r="J21" s="10"/>
      <c r="K21" s="10"/>
      <c r="L21" s="10"/>
      <c r="M21" s="10"/>
      <c r="O21" s="10"/>
    </row>
    <row r="22" spans="9:15" ht="12.75">
      <c r="I22" s="10"/>
      <c r="J22" s="10"/>
      <c r="K22" s="10"/>
      <c r="L22" s="10"/>
      <c r="M22" s="10"/>
      <c r="O22" s="10"/>
    </row>
    <row r="23" spans="2:15" ht="13.5" thickBot="1">
      <c r="B23" s="10">
        <v>1</v>
      </c>
      <c r="C23" s="10" t="s">
        <v>4</v>
      </c>
      <c r="E23" s="1" t="s">
        <v>79</v>
      </c>
      <c r="I23" s="41">
        <v>12083</v>
      </c>
      <c r="J23" s="10"/>
      <c r="K23" s="42">
        <v>13220</v>
      </c>
      <c r="L23" s="10"/>
      <c r="M23" s="41">
        <f>10604+I23</f>
        <v>22687</v>
      </c>
      <c r="O23" s="42">
        <f>11679+K23</f>
        <v>24899</v>
      </c>
    </row>
    <row r="24" spans="2:15" ht="13.5" thickTop="1">
      <c r="B24" s="10"/>
      <c r="C24" s="10"/>
      <c r="I24" s="13"/>
      <c r="J24" s="10"/>
      <c r="K24" s="28"/>
      <c r="L24" s="10"/>
      <c r="M24" s="13"/>
      <c r="O24" s="29"/>
    </row>
    <row r="25" spans="2:15" ht="13.5" thickBot="1">
      <c r="B25" s="10"/>
      <c r="C25" s="10" t="s">
        <v>5</v>
      </c>
      <c r="E25" s="1" t="s">
        <v>6</v>
      </c>
      <c r="I25" s="43" t="s">
        <v>56</v>
      </c>
      <c r="J25" s="10"/>
      <c r="K25" s="42">
        <v>0</v>
      </c>
      <c r="L25" s="10"/>
      <c r="M25" s="43" t="str">
        <f>I25</f>
        <v>-</v>
      </c>
      <c r="O25" s="42">
        <v>0</v>
      </c>
    </row>
    <row r="26" spans="2:15" ht="13.5" thickTop="1">
      <c r="B26" s="10"/>
      <c r="C26" s="10"/>
      <c r="I26" s="13"/>
      <c r="J26" s="10"/>
      <c r="K26" s="28"/>
      <c r="L26" s="10"/>
      <c r="M26" s="13"/>
      <c r="O26" s="29"/>
    </row>
    <row r="27" spans="2:15" ht="13.5" thickBot="1">
      <c r="B27" s="10"/>
      <c r="C27" s="10" t="s">
        <v>7</v>
      </c>
      <c r="E27" s="1" t="s">
        <v>80</v>
      </c>
      <c r="I27" s="41">
        <v>176</v>
      </c>
      <c r="J27" s="10"/>
      <c r="K27" s="42">
        <v>190</v>
      </c>
      <c r="L27" s="10"/>
      <c r="M27" s="41">
        <f>115+I27</f>
        <v>291</v>
      </c>
      <c r="O27" s="42">
        <f>355+K27</f>
        <v>545</v>
      </c>
    </row>
    <row r="28" spans="2:15" ht="13.5" thickTop="1">
      <c r="B28" s="10"/>
      <c r="C28" s="10"/>
      <c r="I28" s="13"/>
      <c r="J28" s="10"/>
      <c r="K28" s="28"/>
      <c r="L28" s="10"/>
      <c r="M28" s="13"/>
      <c r="O28" s="29"/>
    </row>
    <row r="29" spans="2:15" ht="12.75">
      <c r="B29" s="10">
        <v>2</v>
      </c>
      <c r="C29" s="10" t="s">
        <v>4</v>
      </c>
      <c r="E29" s="1" t="s">
        <v>81</v>
      </c>
      <c r="I29" s="13"/>
      <c r="J29" s="10"/>
      <c r="K29" s="28"/>
      <c r="L29" s="10"/>
      <c r="M29" s="13"/>
      <c r="O29" s="29"/>
    </row>
    <row r="30" spans="2:15" ht="12.75">
      <c r="B30" s="10"/>
      <c r="C30" s="10"/>
      <c r="E30" s="1" t="s">
        <v>8</v>
      </c>
      <c r="I30" s="13"/>
      <c r="J30" s="10"/>
      <c r="K30" s="28"/>
      <c r="L30" s="10"/>
      <c r="M30" s="13"/>
      <c r="O30" s="29"/>
    </row>
    <row r="31" spans="2:15" ht="12.75">
      <c r="B31" s="10"/>
      <c r="C31" s="10"/>
      <c r="E31" s="1" t="s">
        <v>9</v>
      </c>
      <c r="I31" s="13"/>
      <c r="J31" s="10"/>
      <c r="K31" s="28"/>
      <c r="L31" s="10"/>
      <c r="M31" s="13"/>
      <c r="O31" s="29"/>
    </row>
    <row r="32" spans="2:15" ht="12.75">
      <c r="B32" s="10"/>
      <c r="C32" s="10"/>
      <c r="E32" s="1" t="s">
        <v>82</v>
      </c>
      <c r="I32" s="13"/>
      <c r="J32" s="10"/>
      <c r="K32" s="28"/>
      <c r="L32" s="10"/>
      <c r="M32" s="40">
        <f>M33-M43-M39-M37-M35</f>
        <v>3794</v>
      </c>
      <c r="O32" s="29"/>
    </row>
    <row r="33" spans="2:15" ht="12.75">
      <c r="B33" s="10"/>
      <c r="C33" s="10"/>
      <c r="E33" s="1" t="s">
        <v>10</v>
      </c>
      <c r="I33" s="13">
        <f>I43-I39-I37-I35</f>
        <v>1315</v>
      </c>
      <c r="J33" s="10"/>
      <c r="K33" s="13">
        <f>K43-K39-K37-K35</f>
        <v>1279</v>
      </c>
      <c r="L33" s="10"/>
      <c r="M33" s="13">
        <f>M43-M39-M37-M35</f>
        <v>2385</v>
      </c>
      <c r="O33" s="13">
        <f>O43-O39-O37-O35</f>
        <v>3230</v>
      </c>
    </row>
    <row r="34" spans="2:15" ht="12.75">
      <c r="B34" s="10"/>
      <c r="C34" s="10"/>
      <c r="I34" s="13"/>
      <c r="J34" s="10"/>
      <c r="K34" s="28"/>
      <c r="L34" s="10"/>
      <c r="M34" s="13"/>
      <c r="O34" s="29"/>
    </row>
    <row r="35" spans="2:15" ht="12.75">
      <c r="B35" s="10"/>
      <c r="C35" s="10" t="s">
        <v>5</v>
      </c>
      <c r="E35" s="1" t="s">
        <v>83</v>
      </c>
      <c r="I35" s="13">
        <v>-24</v>
      </c>
      <c r="J35" s="10"/>
      <c r="K35" s="28">
        <v>-34</v>
      </c>
      <c r="L35" s="10"/>
      <c r="M35" s="13">
        <f>-31+I35</f>
        <v>-55</v>
      </c>
      <c r="O35" s="28">
        <f>-45+K35</f>
        <v>-79</v>
      </c>
    </row>
    <row r="36" spans="2:15" ht="12.75">
      <c r="B36" s="10"/>
      <c r="C36" s="10"/>
      <c r="I36" s="13"/>
      <c r="J36" s="10"/>
      <c r="K36" s="28"/>
      <c r="L36" s="10"/>
      <c r="M36" s="13"/>
      <c r="O36" s="29"/>
    </row>
    <row r="37" spans="2:15" ht="12.75">
      <c r="B37" s="10"/>
      <c r="C37" s="10" t="s">
        <v>7</v>
      </c>
      <c r="E37" s="1" t="s">
        <v>11</v>
      </c>
      <c r="I37" s="13">
        <v>-939</v>
      </c>
      <c r="J37" s="10"/>
      <c r="K37" s="28">
        <v>-868</v>
      </c>
      <c r="L37" s="10"/>
      <c r="M37" s="13">
        <f>-903+I37</f>
        <v>-1842</v>
      </c>
      <c r="O37" s="28">
        <f>-863+K37</f>
        <v>-1731</v>
      </c>
    </row>
    <row r="38" spans="2:15" ht="12.75">
      <c r="B38" s="10"/>
      <c r="C38" s="10"/>
      <c r="I38" s="13"/>
      <c r="J38" s="10"/>
      <c r="K38" s="28"/>
      <c r="L38" s="10"/>
      <c r="M38" s="13"/>
      <c r="O38" s="29"/>
    </row>
    <row r="39" spans="2:15" ht="12.75">
      <c r="B39" s="10"/>
      <c r="C39" s="10" t="s">
        <v>12</v>
      </c>
      <c r="E39" s="1" t="s">
        <v>13</v>
      </c>
      <c r="I39" s="23">
        <v>0</v>
      </c>
      <c r="J39" s="10"/>
      <c r="K39" s="28">
        <v>0</v>
      </c>
      <c r="L39" s="10"/>
      <c r="M39" s="23">
        <f>I39</f>
        <v>0</v>
      </c>
      <c r="O39" s="28">
        <f>K39</f>
        <v>0</v>
      </c>
    </row>
    <row r="40" spans="2:15" ht="12.75">
      <c r="B40" s="10"/>
      <c r="C40" s="10"/>
      <c r="I40" s="44"/>
      <c r="J40" s="10"/>
      <c r="K40" s="45"/>
      <c r="L40" s="10"/>
      <c r="M40" s="44"/>
      <c r="O40" s="46"/>
    </row>
    <row r="41" spans="2:15" ht="12.75">
      <c r="B41" s="10"/>
      <c r="C41" s="10" t="s">
        <v>14</v>
      </c>
      <c r="E41" s="1" t="s">
        <v>84</v>
      </c>
      <c r="I41" s="13"/>
      <c r="J41" s="10"/>
      <c r="K41" s="28"/>
      <c r="L41" s="10"/>
      <c r="M41" s="13"/>
      <c r="O41" s="29"/>
    </row>
    <row r="42" spans="2:15" ht="12.75">
      <c r="B42" s="10"/>
      <c r="C42" s="10"/>
      <c r="E42" s="1" t="s">
        <v>18</v>
      </c>
      <c r="I42" s="13"/>
      <c r="J42" s="10"/>
      <c r="K42" s="28"/>
      <c r="L42" s="10"/>
      <c r="M42" s="13"/>
      <c r="O42" s="29"/>
    </row>
    <row r="43" spans="2:15" ht="12.75">
      <c r="B43" s="10"/>
      <c r="C43" s="10"/>
      <c r="E43" s="1" t="s">
        <v>10</v>
      </c>
      <c r="I43" s="13">
        <v>352</v>
      </c>
      <c r="J43" s="10"/>
      <c r="K43" s="28">
        <v>377</v>
      </c>
      <c r="L43" s="10"/>
      <c r="M43" s="13">
        <f>136+I43</f>
        <v>488</v>
      </c>
      <c r="O43" s="28">
        <f>1043+K43</f>
        <v>1420</v>
      </c>
    </row>
    <row r="44" spans="2:15" ht="12.75">
      <c r="B44" s="10"/>
      <c r="C44" s="10"/>
      <c r="I44" s="13"/>
      <c r="J44" s="10"/>
      <c r="K44" s="28"/>
      <c r="L44" s="10"/>
      <c r="M44" s="13"/>
      <c r="O44" s="29"/>
    </row>
    <row r="45" spans="2:15" ht="12.75">
      <c r="B45" s="10"/>
      <c r="C45" s="10" t="s">
        <v>15</v>
      </c>
      <c r="E45" s="1" t="s">
        <v>110</v>
      </c>
      <c r="I45" s="13"/>
      <c r="J45" s="10"/>
      <c r="K45" s="28"/>
      <c r="L45" s="10"/>
      <c r="M45" s="13"/>
      <c r="O45" s="29"/>
    </row>
    <row r="46" spans="2:15" ht="12.75">
      <c r="B46" s="10"/>
      <c r="C46" s="10"/>
      <c r="E46" s="1" t="s">
        <v>16</v>
      </c>
      <c r="I46" s="23">
        <v>84</v>
      </c>
      <c r="J46" s="10"/>
      <c r="K46" s="28">
        <v>0</v>
      </c>
      <c r="L46" s="10"/>
      <c r="M46" s="23">
        <f>18+I46</f>
        <v>102</v>
      </c>
      <c r="O46" s="28">
        <f>+K46</f>
        <v>0</v>
      </c>
    </row>
    <row r="47" spans="2:15" ht="12.75">
      <c r="B47" s="10"/>
      <c r="C47" s="10"/>
      <c r="I47" s="44"/>
      <c r="J47" s="10"/>
      <c r="K47" s="45"/>
      <c r="L47" s="10"/>
      <c r="M47" s="44"/>
      <c r="O47" s="46"/>
    </row>
    <row r="48" spans="2:15" ht="12.75">
      <c r="B48" s="10"/>
      <c r="C48" s="10" t="s">
        <v>17</v>
      </c>
      <c r="E48" s="1" t="s">
        <v>84</v>
      </c>
      <c r="I48" s="13"/>
      <c r="J48" s="10"/>
      <c r="K48" s="28"/>
      <c r="L48" s="10"/>
      <c r="M48" s="13"/>
      <c r="O48" s="29"/>
    </row>
    <row r="49" spans="2:15" ht="12.75">
      <c r="B49" s="10"/>
      <c r="C49" s="10"/>
      <c r="E49" s="1" t="s">
        <v>85</v>
      </c>
      <c r="I49" s="13"/>
      <c r="J49" s="10"/>
      <c r="K49" s="28"/>
      <c r="L49" s="10"/>
      <c r="M49" s="13"/>
      <c r="O49" s="29"/>
    </row>
    <row r="50" spans="2:15" ht="12.75">
      <c r="B50" s="10"/>
      <c r="C50" s="10"/>
      <c r="E50" s="1" t="s">
        <v>87</v>
      </c>
      <c r="I50" s="13"/>
      <c r="J50" s="10"/>
      <c r="K50" s="28"/>
      <c r="L50" s="10"/>
      <c r="M50" s="13"/>
      <c r="O50" s="29"/>
    </row>
    <row r="51" spans="2:15" ht="12.75">
      <c r="B51" s="10"/>
      <c r="C51" s="10"/>
      <c r="E51" s="1" t="s">
        <v>86</v>
      </c>
      <c r="I51" s="13">
        <f>I43+I46</f>
        <v>436</v>
      </c>
      <c r="J51" s="10"/>
      <c r="K51" s="13">
        <f>K43+K46</f>
        <v>377</v>
      </c>
      <c r="L51" s="10"/>
      <c r="M51" s="13">
        <f>M43+M46</f>
        <v>590</v>
      </c>
      <c r="O51" s="13">
        <f>O43+O46</f>
        <v>1420</v>
      </c>
    </row>
    <row r="52" spans="2:15" ht="12.75">
      <c r="B52" s="10"/>
      <c r="C52" s="10"/>
      <c r="I52" s="13"/>
      <c r="J52" s="10"/>
      <c r="K52" s="28"/>
      <c r="L52" s="10"/>
      <c r="M52" s="13"/>
      <c r="O52" s="29"/>
    </row>
    <row r="53" spans="2:15" ht="12.75">
      <c r="B53" s="10"/>
      <c r="C53" s="10" t="s">
        <v>19</v>
      </c>
      <c r="E53" s="1" t="s">
        <v>88</v>
      </c>
      <c r="I53" s="13">
        <v>-117</v>
      </c>
      <c r="J53" s="10"/>
      <c r="K53" s="28">
        <v>-145</v>
      </c>
      <c r="L53" s="10"/>
      <c r="M53" s="13">
        <f>700+I53</f>
        <v>583</v>
      </c>
      <c r="O53" s="28">
        <f>-245+K53</f>
        <v>-390</v>
      </c>
    </row>
    <row r="54" spans="2:15" ht="12.75">
      <c r="B54" s="10"/>
      <c r="C54" s="10"/>
      <c r="I54" s="44"/>
      <c r="J54" s="10"/>
      <c r="K54" s="45"/>
      <c r="L54" s="10"/>
      <c r="M54" s="44"/>
      <c r="O54" s="46"/>
    </row>
    <row r="55" spans="2:15" ht="12.75">
      <c r="B55" s="10"/>
      <c r="C55" s="10" t="s">
        <v>20</v>
      </c>
      <c r="E55" s="10" t="s">
        <v>20</v>
      </c>
      <c r="F55" s="1" t="s">
        <v>89</v>
      </c>
      <c r="I55" s="13"/>
      <c r="J55" s="10"/>
      <c r="K55" s="28"/>
      <c r="L55" s="10"/>
      <c r="M55" s="13"/>
      <c r="O55" s="29"/>
    </row>
    <row r="56" spans="2:15" ht="12.75">
      <c r="B56" s="10"/>
      <c r="C56" s="10"/>
      <c r="F56" s="1" t="s">
        <v>21</v>
      </c>
      <c r="I56" s="13"/>
      <c r="J56" s="10"/>
      <c r="K56" s="28"/>
      <c r="L56" s="10"/>
      <c r="M56" s="13"/>
      <c r="O56" s="29"/>
    </row>
    <row r="57" spans="2:15" ht="12.75">
      <c r="B57" s="10"/>
      <c r="C57" s="10"/>
      <c r="F57" s="1" t="s">
        <v>22</v>
      </c>
      <c r="I57" s="13">
        <f>I51+I53</f>
        <v>319</v>
      </c>
      <c r="J57" s="10"/>
      <c r="K57" s="13">
        <f>K51+K53</f>
        <v>232</v>
      </c>
      <c r="L57" s="10"/>
      <c r="M57" s="13">
        <f>M51+M53</f>
        <v>1173</v>
      </c>
      <c r="O57" s="13">
        <f>O51+O53</f>
        <v>1030</v>
      </c>
    </row>
    <row r="58" spans="2:15" ht="8.25" customHeight="1">
      <c r="B58" s="10"/>
      <c r="C58" s="10"/>
      <c r="I58" s="13"/>
      <c r="J58" s="10"/>
      <c r="K58" s="28"/>
      <c r="L58" s="10"/>
      <c r="M58" s="13"/>
      <c r="O58" s="29"/>
    </row>
    <row r="59" spans="2:15" ht="12.75" customHeight="1">
      <c r="B59" s="10"/>
      <c r="C59" s="10"/>
      <c r="E59" s="10" t="s">
        <v>23</v>
      </c>
      <c r="F59" s="1" t="s">
        <v>109</v>
      </c>
      <c r="I59" s="13">
        <v>43</v>
      </c>
      <c r="J59" s="10"/>
      <c r="K59" s="28">
        <v>0</v>
      </c>
      <c r="L59" s="10"/>
      <c r="M59" s="13">
        <f>24+I59</f>
        <v>67</v>
      </c>
      <c r="O59" s="28">
        <f>+K59</f>
        <v>0</v>
      </c>
    </row>
    <row r="60" spans="2:15" ht="12.75" customHeight="1">
      <c r="B60" s="10"/>
      <c r="C60" s="10"/>
      <c r="E60" s="10"/>
      <c r="I60" s="13"/>
      <c r="J60" s="10"/>
      <c r="K60" s="10"/>
      <c r="L60" s="10"/>
      <c r="M60" s="13"/>
      <c r="O60" s="13"/>
    </row>
    <row r="61" spans="2:15" ht="12.75" customHeight="1">
      <c r="B61" s="10"/>
      <c r="C61" s="10"/>
      <c r="E61" s="10"/>
      <c r="I61" s="13"/>
      <c r="J61" s="10"/>
      <c r="K61" s="10"/>
      <c r="L61" s="10"/>
      <c r="M61" s="13"/>
      <c r="O61" s="13"/>
    </row>
    <row r="62" spans="2:15" ht="12.75" customHeight="1">
      <c r="B62" s="10"/>
      <c r="C62" s="10"/>
      <c r="E62" s="10"/>
      <c r="I62" s="13"/>
      <c r="J62" s="10"/>
      <c r="K62" s="10"/>
      <c r="L62" s="10"/>
      <c r="M62" s="13"/>
      <c r="O62" s="13"/>
    </row>
    <row r="63" spans="2:15" ht="12.75">
      <c r="B63" s="10"/>
      <c r="C63" s="10"/>
      <c r="I63" s="10"/>
      <c r="J63" s="10"/>
      <c r="K63" s="10"/>
      <c r="L63" s="10"/>
      <c r="M63" s="13"/>
      <c r="O63" s="31"/>
    </row>
    <row r="64" spans="2:15" ht="12.75">
      <c r="B64" s="10"/>
      <c r="C64" s="10"/>
      <c r="I64" s="10"/>
      <c r="J64" s="10"/>
      <c r="K64" s="10"/>
      <c r="L64" s="10"/>
      <c r="M64" s="13"/>
      <c r="O64" s="31"/>
    </row>
    <row r="65" spans="2:15" ht="12.75">
      <c r="B65" s="10"/>
      <c r="C65" s="10"/>
      <c r="I65" s="10"/>
      <c r="J65" s="10"/>
      <c r="K65" s="10"/>
      <c r="L65" s="10"/>
      <c r="M65" s="13"/>
      <c r="O65" s="31" t="s">
        <v>116</v>
      </c>
    </row>
    <row r="66" spans="2:15" ht="12.75">
      <c r="B66" s="10"/>
      <c r="C66" s="10"/>
      <c r="I66" s="10"/>
      <c r="J66" s="10"/>
      <c r="K66" s="10"/>
      <c r="L66" s="10"/>
      <c r="M66" s="13"/>
      <c r="O66" s="31"/>
    </row>
    <row r="67" spans="2:15" ht="12.75">
      <c r="B67" s="10"/>
      <c r="C67" s="10"/>
      <c r="I67" s="10"/>
      <c r="J67" s="10"/>
      <c r="K67" s="10"/>
      <c r="L67" s="10"/>
      <c r="M67" s="13"/>
      <c r="O67" s="31"/>
    </row>
    <row r="68" spans="2:15" ht="12.75">
      <c r="B68" s="10"/>
      <c r="C68" s="10"/>
      <c r="I68" s="10"/>
      <c r="J68" s="10"/>
      <c r="K68" s="10"/>
      <c r="L68" s="10"/>
      <c r="M68" s="13"/>
      <c r="O68" s="31"/>
    </row>
    <row r="69" spans="2:15" ht="12.75">
      <c r="B69" s="10"/>
      <c r="C69" s="10"/>
      <c r="I69" s="10"/>
      <c r="J69" s="10"/>
      <c r="K69" s="10"/>
      <c r="L69" s="10"/>
      <c r="M69" s="13"/>
      <c r="O69" s="31"/>
    </row>
    <row r="70" spans="2:15" ht="12.75">
      <c r="B70" s="2" t="s">
        <v>0</v>
      </c>
      <c r="C70" s="10"/>
      <c r="I70" s="22"/>
      <c r="J70" s="10"/>
      <c r="K70" s="10"/>
      <c r="L70" s="10"/>
      <c r="M70" s="10"/>
      <c r="O70" s="10"/>
    </row>
    <row r="71" spans="2:15" ht="12.75">
      <c r="B71" s="2" t="s">
        <v>64</v>
      </c>
      <c r="C71" s="10"/>
      <c r="I71" s="22"/>
      <c r="J71" s="10"/>
      <c r="K71" s="10"/>
      <c r="L71" s="10"/>
      <c r="M71" s="10"/>
      <c r="O71" s="10"/>
    </row>
    <row r="72" spans="2:15" ht="12.75">
      <c r="B72" s="2"/>
      <c r="C72" s="10"/>
      <c r="I72" s="22"/>
      <c r="J72" s="10"/>
      <c r="K72" s="10"/>
      <c r="L72" s="10"/>
      <c r="M72" s="10"/>
      <c r="O72" s="10"/>
    </row>
    <row r="73" spans="2:15" ht="12.75">
      <c r="B73" s="2" t="s">
        <v>1</v>
      </c>
      <c r="C73" s="10"/>
      <c r="I73" s="10"/>
      <c r="J73" s="10"/>
      <c r="K73" s="10"/>
      <c r="L73" s="10"/>
      <c r="M73" s="10"/>
      <c r="O73" s="10"/>
    </row>
    <row r="74" spans="2:15" ht="12.75">
      <c r="B74" s="2"/>
      <c r="C74" s="10"/>
      <c r="I74" s="10"/>
      <c r="J74" s="10"/>
      <c r="K74" s="10"/>
      <c r="L74" s="10"/>
      <c r="M74" s="10"/>
      <c r="O74" s="10"/>
    </row>
    <row r="75" spans="2:15" ht="12.75">
      <c r="B75" s="2" t="s">
        <v>35</v>
      </c>
      <c r="C75" s="10"/>
      <c r="I75" s="10"/>
      <c r="J75" s="10"/>
      <c r="K75" s="10"/>
      <c r="L75" s="10"/>
      <c r="M75" s="10"/>
      <c r="O75" s="10"/>
    </row>
    <row r="76" spans="2:15" ht="12.75">
      <c r="B76" s="2"/>
      <c r="C76" s="10"/>
      <c r="I76" s="10"/>
      <c r="J76" s="10"/>
      <c r="K76" s="10"/>
      <c r="L76" s="10"/>
      <c r="M76" s="10"/>
      <c r="O76" s="10"/>
    </row>
    <row r="77" spans="2:15" ht="12.75">
      <c r="B77" s="10"/>
      <c r="C77" s="10"/>
      <c r="I77" s="10"/>
      <c r="J77" s="10"/>
      <c r="K77" s="10"/>
      <c r="L77" s="10"/>
      <c r="M77" s="10"/>
      <c r="O77" s="10"/>
    </row>
    <row r="78" spans="2:17" ht="12.75">
      <c r="B78" s="10"/>
      <c r="C78" s="10"/>
      <c r="I78" s="49" t="s">
        <v>25</v>
      </c>
      <c r="J78" s="49"/>
      <c r="K78" s="49"/>
      <c r="M78" s="49" t="s">
        <v>33</v>
      </c>
      <c r="N78" s="49"/>
      <c r="O78" s="49"/>
      <c r="Q78" s="10"/>
    </row>
    <row r="79" spans="2:17" ht="12.75">
      <c r="B79" s="10"/>
      <c r="C79" s="10"/>
      <c r="I79" s="10" t="s">
        <v>26</v>
      </c>
      <c r="K79" s="10" t="s">
        <v>30</v>
      </c>
      <c r="M79" s="10" t="s">
        <v>26</v>
      </c>
      <c r="O79" s="10" t="s">
        <v>30</v>
      </c>
      <c r="Q79" s="10"/>
    </row>
    <row r="80" spans="2:17" ht="12.75">
      <c r="B80" s="10"/>
      <c r="C80" s="10"/>
      <c r="I80" s="10" t="s">
        <v>27</v>
      </c>
      <c r="K80" s="10" t="s">
        <v>31</v>
      </c>
      <c r="M80" s="10" t="s">
        <v>27</v>
      </c>
      <c r="O80" s="10" t="s">
        <v>31</v>
      </c>
      <c r="Q80" s="10"/>
    </row>
    <row r="81" spans="2:17" ht="12.75">
      <c r="B81" s="10"/>
      <c r="C81" s="10"/>
      <c r="I81" s="10" t="s">
        <v>28</v>
      </c>
      <c r="K81" s="10" t="s">
        <v>28</v>
      </c>
      <c r="M81" s="10" t="s">
        <v>32</v>
      </c>
      <c r="O81" s="10" t="s">
        <v>34</v>
      </c>
      <c r="Q81" s="19"/>
    </row>
    <row r="82" spans="2:17" ht="12.75">
      <c r="B82" s="10"/>
      <c r="C82" s="10"/>
      <c r="I82" s="19" t="s">
        <v>123</v>
      </c>
      <c r="K82" s="19" t="s">
        <v>124</v>
      </c>
      <c r="M82" s="19" t="s">
        <v>123</v>
      </c>
      <c r="N82" s="1"/>
      <c r="O82" s="19" t="s">
        <v>124</v>
      </c>
      <c r="Q82" s="10"/>
    </row>
    <row r="83" spans="2:15" ht="12.75">
      <c r="B83" s="10"/>
      <c r="C83" s="10"/>
      <c r="I83" s="10" t="s">
        <v>29</v>
      </c>
      <c r="K83" s="10" t="s">
        <v>29</v>
      </c>
      <c r="M83" s="10" t="s">
        <v>29</v>
      </c>
      <c r="O83" s="10" t="s">
        <v>29</v>
      </c>
    </row>
    <row r="84" spans="2:15" ht="12.75">
      <c r="B84" s="10"/>
      <c r="C84" s="10"/>
      <c r="I84" s="10"/>
      <c r="J84" s="10"/>
      <c r="K84" s="10"/>
      <c r="L84" s="10"/>
      <c r="M84" s="10"/>
      <c r="O84" s="10"/>
    </row>
    <row r="85" spans="2:15" ht="12.75">
      <c r="B85" s="10"/>
      <c r="C85" s="10" t="s">
        <v>24</v>
      </c>
      <c r="E85" s="1" t="s">
        <v>102</v>
      </c>
      <c r="I85" s="28">
        <v>0</v>
      </c>
      <c r="J85" s="28"/>
      <c r="K85" s="28">
        <v>0</v>
      </c>
      <c r="L85" s="28"/>
      <c r="M85" s="28">
        <v>0</v>
      </c>
      <c r="N85" s="37"/>
      <c r="O85" s="28">
        <v>0</v>
      </c>
    </row>
    <row r="86" spans="2:15" ht="12.75">
      <c r="B86" s="10"/>
      <c r="C86" s="10"/>
      <c r="I86" s="47"/>
      <c r="J86" s="10"/>
      <c r="K86" s="47"/>
      <c r="L86" s="10"/>
      <c r="M86" s="47"/>
      <c r="O86" s="47"/>
    </row>
    <row r="87" spans="2:15" ht="12.75">
      <c r="B87" s="10"/>
      <c r="C87" s="10" t="s">
        <v>36</v>
      </c>
      <c r="E87" s="1" t="s">
        <v>90</v>
      </c>
      <c r="I87" s="10"/>
      <c r="J87" s="10"/>
      <c r="K87" s="10"/>
      <c r="L87" s="10"/>
      <c r="M87" s="20"/>
      <c r="O87" s="10"/>
    </row>
    <row r="88" spans="2:15" ht="12.75">
      <c r="B88" s="10"/>
      <c r="C88" s="10"/>
      <c r="E88" s="1" t="s">
        <v>91</v>
      </c>
      <c r="I88" s="10"/>
      <c r="J88" s="10"/>
      <c r="K88" s="10"/>
      <c r="L88" s="10"/>
      <c r="M88" s="20"/>
      <c r="O88" s="28"/>
    </row>
    <row r="89" spans="2:15" ht="12.75">
      <c r="B89" s="10"/>
      <c r="C89" s="10"/>
      <c r="E89" s="1" t="s">
        <v>92</v>
      </c>
      <c r="I89" s="23">
        <f>I57+I59+I85</f>
        <v>362</v>
      </c>
      <c r="J89" s="10"/>
      <c r="K89" s="23">
        <f>K57+K59+K85</f>
        <v>232</v>
      </c>
      <c r="L89" s="10"/>
      <c r="M89" s="23">
        <f>M57+M59+M85</f>
        <v>1240</v>
      </c>
      <c r="O89" s="23">
        <f>O57+O59+O85</f>
        <v>1030</v>
      </c>
    </row>
    <row r="90" spans="2:15" ht="12.75">
      <c r="B90" s="10"/>
      <c r="C90" s="10"/>
      <c r="I90" s="23"/>
      <c r="K90" s="30"/>
      <c r="M90" s="13"/>
      <c r="O90" s="29"/>
    </row>
    <row r="91" spans="2:15" ht="12.75">
      <c r="B91" s="10"/>
      <c r="C91" s="10" t="s">
        <v>65</v>
      </c>
      <c r="E91" s="10" t="s">
        <v>20</v>
      </c>
      <c r="F91" s="1" t="s">
        <v>37</v>
      </c>
      <c r="I91" s="23" t="s">
        <v>56</v>
      </c>
      <c r="K91" s="28">
        <v>0</v>
      </c>
      <c r="M91" s="23" t="str">
        <f>I91</f>
        <v>-</v>
      </c>
      <c r="O91" s="23">
        <f>K91</f>
        <v>0</v>
      </c>
    </row>
    <row r="92" spans="2:15" ht="12.75">
      <c r="B92" s="10"/>
      <c r="C92" s="10"/>
      <c r="I92" s="23"/>
      <c r="K92" s="30"/>
      <c r="M92" s="13"/>
      <c r="O92" s="29"/>
    </row>
    <row r="93" spans="2:15" ht="12.75">
      <c r="B93" s="10"/>
      <c r="C93" s="10"/>
      <c r="E93" s="10" t="s">
        <v>23</v>
      </c>
      <c r="F93" s="1" t="s">
        <v>101</v>
      </c>
      <c r="I93" s="23" t="s">
        <v>56</v>
      </c>
      <c r="K93" s="28">
        <v>0</v>
      </c>
      <c r="M93" s="23" t="str">
        <f>I93</f>
        <v>-</v>
      </c>
      <c r="O93" s="23">
        <f>K93</f>
        <v>0</v>
      </c>
    </row>
    <row r="94" spans="2:15" ht="12.75">
      <c r="B94" s="10"/>
      <c r="C94" s="10"/>
      <c r="I94" s="23"/>
      <c r="K94" s="30"/>
      <c r="M94" s="13"/>
      <c r="O94" s="29"/>
    </row>
    <row r="95" spans="2:15" ht="12.75">
      <c r="B95" s="10"/>
      <c r="C95" s="10"/>
      <c r="E95" s="10" t="s">
        <v>38</v>
      </c>
      <c r="F95" s="1" t="s">
        <v>105</v>
      </c>
      <c r="I95" s="23"/>
      <c r="K95" s="30"/>
      <c r="M95" s="13"/>
      <c r="O95" s="29"/>
    </row>
    <row r="96" spans="2:15" ht="12.75">
      <c r="B96" s="10"/>
      <c r="C96" s="10"/>
      <c r="F96" s="1" t="s">
        <v>106</v>
      </c>
      <c r="I96" s="23" t="s">
        <v>56</v>
      </c>
      <c r="K96" s="28">
        <v>0</v>
      </c>
      <c r="M96" s="23" t="str">
        <f>I96</f>
        <v>-</v>
      </c>
      <c r="O96" s="23">
        <f>K96</f>
        <v>0</v>
      </c>
    </row>
    <row r="97" spans="2:15" ht="12.75">
      <c r="B97" s="10"/>
      <c r="I97" s="48"/>
      <c r="K97" s="45"/>
      <c r="M97" s="48"/>
      <c r="O97" s="45"/>
    </row>
    <row r="98" spans="2:15" ht="12.75">
      <c r="B98" s="10"/>
      <c r="C98" s="10" t="s">
        <v>104</v>
      </c>
      <c r="E98" s="1" t="s">
        <v>93</v>
      </c>
      <c r="I98" s="23"/>
      <c r="K98" s="28"/>
      <c r="M98" s="23"/>
      <c r="O98" s="28"/>
    </row>
    <row r="99" spans="2:15" ht="13.5" thickBot="1">
      <c r="B99" s="10"/>
      <c r="C99" s="10"/>
      <c r="E99" s="1" t="s">
        <v>66</v>
      </c>
      <c r="I99" s="43">
        <f>SUM(I89:I98)</f>
        <v>362</v>
      </c>
      <c r="K99" s="43">
        <f>SUM(K89:K98)</f>
        <v>232</v>
      </c>
      <c r="M99" s="43">
        <f>SUM(M89:M98)</f>
        <v>1240</v>
      </c>
      <c r="O99" s="43">
        <f>SUM(O89:O98)</f>
        <v>1030</v>
      </c>
    </row>
    <row r="100" spans="2:15" ht="13.5" thickTop="1">
      <c r="B100" s="10"/>
      <c r="C100" s="10"/>
      <c r="I100" s="23"/>
      <c r="K100" s="30"/>
      <c r="M100" s="13"/>
      <c r="O100" s="29"/>
    </row>
    <row r="101" spans="2:15" ht="12.75">
      <c r="B101" s="10">
        <v>3</v>
      </c>
      <c r="C101" s="10" t="s">
        <v>4</v>
      </c>
      <c r="E101" s="1" t="s">
        <v>39</v>
      </c>
      <c r="I101" s="23"/>
      <c r="M101" s="13"/>
      <c r="O101" s="29"/>
    </row>
    <row r="102" spans="2:15" ht="12.75">
      <c r="B102" s="10"/>
      <c r="C102" s="10"/>
      <c r="E102" s="1" t="s">
        <v>103</v>
      </c>
      <c r="I102" s="23"/>
      <c r="M102" s="13"/>
      <c r="O102" s="29"/>
    </row>
    <row r="103" spans="2:15" ht="12.75">
      <c r="B103" s="10"/>
      <c r="C103" s="10"/>
      <c r="E103" s="1" t="s">
        <v>40</v>
      </c>
      <c r="I103" s="23"/>
      <c r="M103" s="13"/>
      <c r="O103" s="29"/>
    </row>
    <row r="104" spans="2:15" ht="12.75">
      <c r="B104" s="10"/>
      <c r="C104" s="10"/>
      <c r="E104" s="1" t="s">
        <v>41</v>
      </c>
      <c r="I104" s="23"/>
      <c r="M104" s="13"/>
      <c r="O104" s="29"/>
    </row>
    <row r="105" spans="2:15" ht="12.75">
      <c r="B105" s="10"/>
      <c r="C105" s="10"/>
      <c r="I105" s="23"/>
      <c r="M105" s="13"/>
      <c r="O105" s="29"/>
    </row>
    <row r="106" spans="2:15" ht="14.25">
      <c r="B106" s="10"/>
      <c r="C106" s="10"/>
      <c r="E106" s="10" t="s">
        <v>20</v>
      </c>
      <c r="F106" s="1" t="s">
        <v>73</v>
      </c>
      <c r="I106" s="34">
        <f>SUM(362059.86)/47402000*100</f>
        <v>0.7638071389392852</v>
      </c>
      <c r="K106" s="35">
        <f>231710.97/44842060*100</f>
        <v>0.5167268631280544</v>
      </c>
      <c r="M106" s="34">
        <f>SUM(1240579.95)/47338167*100</f>
        <v>2.620675933649902</v>
      </c>
      <c r="O106" s="35">
        <f>1029524.77/42636620*100</f>
        <v>2.41464912087309</v>
      </c>
    </row>
    <row r="107" spans="2:15" ht="12.75">
      <c r="B107" s="10"/>
      <c r="C107" s="10"/>
      <c r="I107" s="23"/>
      <c r="K107" s="36"/>
      <c r="M107" s="13"/>
      <c r="O107" s="29"/>
    </row>
    <row r="108" spans="2:15" ht="14.25">
      <c r="B108" s="10"/>
      <c r="C108" s="10"/>
      <c r="E108" s="10" t="s">
        <v>23</v>
      </c>
      <c r="F108" s="1" t="s">
        <v>74</v>
      </c>
      <c r="I108" s="34">
        <f>SUM(362059.86)/47638136*100</f>
        <v>0.7600210470031825</v>
      </c>
      <c r="K108" s="35">
        <f>231710.97/44956822*100</f>
        <v>0.515407806183453</v>
      </c>
      <c r="M108" s="34">
        <f>SUM(1240579.95)/47578667*100</f>
        <v>2.607428976520086</v>
      </c>
      <c r="O108" s="35">
        <f>1029524.77/42751382*100</f>
        <v>2.4081672260325995</v>
      </c>
    </row>
    <row r="109" spans="2:15" ht="12.75">
      <c r="B109" s="10"/>
      <c r="C109" s="10"/>
      <c r="I109" s="11"/>
      <c r="M109" s="11"/>
      <c r="O109" s="30"/>
    </row>
    <row r="110" spans="2:13" ht="12.75">
      <c r="B110" s="10"/>
      <c r="C110" s="21"/>
      <c r="I110" s="27"/>
      <c r="M110" s="26"/>
    </row>
    <row r="111" spans="2:13" ht="12.75">
      <c r="B111" s="10"/>
      <c r="C111" s="21"/>
      <c r="I111" s="27"/>
      <c r="M111" s="26"/>
    </row>
    <row r="112" spans="2:13" ht="12.75">
      <c r="B112" s="10"/>
      <c r="C112" s="21"/>
      <c r="I112" s="27"/>
      <c r="M112" s="26"/>
    </row>
    <row r="113" spans="2:13" ht="12.75">
      <c r="B113" s="10"/>
      <c r="C113" s="10"/>
      <c r="I113" s="11"/>
      <c r="M113" s="11"/>
    </row>
    <row r="114" spans="2:13" ht="12.75">
      <c r="B114" s="10"/>
      <c r="C114" s="10"/>
      <c r="I114" s="11"/>
      <c r="M114" s="11"/>
    </row>
    <row r="115" spans="2:13" ht="14.25">
      <c r="B115" s="21" t="s">
        <v>70</v>
      </c>
      <c r="C115" s="10"/>
      <c r="D115" s="10" t="s">
        <v>69</v>
      </c>
      <c r="E115" s="33" t="s">
        <v>71</v>
      </c>
      <c r="F115" s="1" t="s">
        <v>75</v>
      </c>
      <c r="I115" s="11"/>
      <c r="M115" s="11"/>
    </row>
    <row r="116" spans="2:13" ht="12.75">
      <c r="B116" s="21"/>
      <c r="C116" s="10"/>
      <c r="F116" s="1" t="s">
        <v>115</v>
      </c>
      <c r="I116" s="11"/>
      <c r="M116" s="11"/>
    </row>
    <row r="117" spans="2:13" ht="14.25">
      <c r="B117" s="24"/>
      <c r="C117" s="10"/>
      <c r="E117" s="33" t="s">
        <v>72</v>
      </c>
      <c r="F117" s="1" t="s">
        <v>118</v>
      </c>
      <c r="I117" s="11"/>
      <c r="M117" s="11"/>
    </row>
    <row r="118" spans="2:13" ht="12.75">
      <c r="B118" s="24"/>
      <c r="C118" s="10"/>
      <c r="F118" s="1" t="s">
        <v>119</v>
      </c>
      <c r="I118" s="11"/>
      <c r="M118" s="11"/>
    </row>
    <row r="119" spans="2:13" ht="12.75">
      <c r="B119" s="10"/>
      <c r="C119" s="10"/>
      <c r="I119" s="11"/>
      <c r="M119" s="11"/>
    </row>
    <row r="120" spans="2:13" ht="12.75">
      <c r="B120" s="10"/>
      <c r="C120" s="10"/>
      <c r="I120" s="11"/>
      <c r="M120" s="11"/>
    </row>
    <row r="121" spans="2:13" ht="12.75">
      <c r="B121" s="10"/>
      <c r="C121" s="10"/>
      <c r="I121" s="11"/>
      <c r="M121" s="11"/>
    </row>
    <row r="122" spans="2:13" ht="12.75">
      <c r="B122" s="10"/>
      <c r="C122" s="10"/>
      <c r="I122" s="11"/>
      <c r="M122" s="11"/>
    </row>
    <row r="123" spans="2:13" ht="12.75">
      <c r="B123" s="10"/>
      <c r="C123" s="10"/>
      <c r="I123" s="11"/>
      <c r="M123" s="11"/>
    </row>
    <row r="124" spans="2:13" ht="12.75">
      <c r="B124" s="10"/>
      <c r="C124" s="10"/>
      <c r="I124" s="11"/>
      <c r="M124" s="11"/>
    </row>
    <row r="125" spans="2:13" ht="12.75">
      <c r="B125" s="10"/>
      <c r="C125" s="10"/>
      <c r="I125" s="11"/>
      <c r="M125" s="11"/>
    </row>
    <row r="126" spans="2:13" ht="12.75">
      <c r="B126" s="10"/>
      <c r="C126" s="10"/>
      <c r="I126" s="11"/>
      <c r="M126" s="11"/>
    </row>
    <row r="127" spans="2:15" ht="12.75">
      <c r="B127" s="10"/>
      <c r="C127" s="10"/>
      <c r="I127" s="11"/>
      <c r="M127" s="11"/>
      <c r="O127" s="31" t="s">
        <v>117</v>
      </c>
    </row>
    <row r="128" spans="2:13" ht="12.75">
      <c r="B128" s="10"/>
      <c r="C128" s="10"/>
      <c r="I128" s="11"/>
      <c r="M128" s="11"/>
    </row>
    <row r="129" spans="2:13" ht="12.75">
      <c r="B129" s="10"/>
      <c r="C129" s="10"/>
      <c r="I129" s="11"/>
      <c r="M129" s="11"/>
    </row>
    <row r="130" spans="2:13" ht="12.75">
      <c r="B130" s="10"/>
      <c r="C130" s="10"/>
      <c r="I130" s="11"/>
      <c r="M130" s="11"/>
    </row>
    <row r="131" spans="2:13" ht="12.75">
      <c r="B131" s="10"/>
      <c r="C131" s="10"/>
      <c r="I131" s="11"/>
      <c r="M131" s="9"/>
    </row>
    <row r="132" spans="2:13" ht="12.75">
      <c r="B132" s="10"/>
      <c r="C132" s="10"/>
      <c r="I132" s="11"/>
      <c r="M132" s="9"/>
    </row>
    <row r="133" spans="2:13" ht="12.75">
      <c r="B133" s="10"/>
      <c r="C133" s="10"/>
      <c r="I133" s="9"/>
      <c r="M133" s="9"/>
    </row>
    <row r="134" spans="2:13" ht="12.75">
      <c r="B134" s="10"/>
      <c r="C134" s="10"/>
      <c r="I134" s="9"/>
      <c r="M134" s="9"/>
    </row>
    <row r="135" spans="2:13" ht="12.75">
      <c r="B135" s="10"/>
      <c r="C135" s="10"/>
      <c r="I135" s="9"/>
      <c r="M135" s="9"/>
    </row>
    <row r="136" spans="2:13" ht="12.75">
      <c r="B136" s="10"/>
      <c r="C136" s="10"/>
      <c r="I136" s="9"/>
      <c r="M136" s="9"/>
    </row>
    <row r="137" spans="2:13" ht="12.75">
      <c r="B137" s="10"/>
      <c r="C137" s="10"/>
      <c r="I137" s="9"/>
      <c r="M137" s="9"/>
    </row>
    <row r="138" spans="2:13" ht="12.75">
      <c r="B138" s="10"/>
      <c r="C138" s="10"/>
      <c r="I138" s="9"/>
      <c r="M138" s="9"/>
    </row>
    <row r="139" spans="2:13" ht="12.75">
      <c r="B139" s="10"/>
      <c r="C139" s="10"/>
      <c r="I139" s="9"/>
      <c r="M139" s="9"/>
    </row>
    <row r="140" spans="2:13" ht="12.75">
      <c r="B140" s="10"/>
      <c r="C140" s="10"/>
      <c r="I140" s="9"/>
      <c r="M140" s="9"/>
    </row>
    <row r="141" spans="2:13" ht="12.75">
      <c r="B141" s="10"/>
      <c r="C141" s="10"/>
      <c r="I141" s="9"/>
      <c r="M141" s="9"/>
    </row>
    <row r="142" spans="2:13" ht="12.75">
      <c r="B142" s="10"/>
      <c r="C142" s="10"/>
      <c r="I142" s="9"/>
      <c r="M142" s="9"/>
    </row>
    <row r="143" spans="2:13" ht="12.75">
      <c r="B143" s="10"/>
      <c r="C143" s="10"/>
      <c r="I143" s="9"/>
      <c r="M143" s="9"/>
    </row>
    <row r="144" spans="2:13" ht="12.75">
      <c r="B144" s="10"/>
      <c r="C144" s="10"/>
      <c r="I144" s="9"/>
      <c r="M144" s="9"/>
    </row>
    <row r="145" spans="2:13" ht="12.75">
      <c r="B145" s="10"/>
      <c r="C145" s="10"/>
      <c r="I145" s="9"/>
      <c r="M145" s="9"/>
    </row>
    <row r="146" spans="2:13" ht="12.75">
      <c r="B146" s="10"/>
      <c r="C146" s="10"/>
      <c r="I146" s="9"/>
      <c r="M146" s="9"/>
    </row>
    <row r="147" spans="2:13" ht="12.75">
      <c r="B147" s="10"/>
      <c r="C147" s="10"/>
      <c r="I147" s="9"/>
      <c r="M147" s="9"/>
    </row>
    <row r="148" spans="2:13" ht="12.75">
      <c r="B148" s="10"/>
      <c r="C148" s="10"/>
      <c r="I148" s="9"/>
      <c r="M148" s="9"/>
    </row>
    <row r="149" spans="2:13" ht="12.75">
      <c r="B149" s="10"/>
      <c r="C149" s="10"/>
      <c r="I149" s="9"/>
      <c r="M149" s="9"/>
    </row>
    <row r="150" spans="2:13" ht="12.75">
      <c r="B150" s="10"/>
      <c r="C150" s="10"/>
      <c r="I150" s="9"/>
      <c r="M150" s="9"/>
    </row>
    <row r="151" spans="2:13" ht="12.75">
      <c r="B151" s="10"/>
      <c r="C151" s="10"/>
      <c r="I151" s="9"/>
      <c r="M151" s="9"/>
    </row>
    <row r="152" spans="2:13" ht="12.75">
      <c r="B152" s="10"/>
      <c r="C152" s="10"/>
      <c r="I152" s="9"/>
      <c r="M152" s="9"/>
    </row>
    <row r="153" spans="2:13" ht="12.75">
      <c r="B153" s="10"/>
      <c r="C153" s="10"/>
      <c r="I153" s="9"/>
      <c r="M153" s="9"/>
    </row>
    <row r="154" spans="2:13" ht="12.75">
      <c r="B154" s="10"/>
      <c r="C154" s="10"/>
      <c r="I154" s="9"/>
      <c r="M154" s="9"/>
    </row>
    <row r="155" spans="2:13" ht="12.75">
      <c r="B155" s="10"/>
      <c r="C155" s="10"/>
      <c r="I155" s="9"/>
      <c r="M155" s="9"/>
    </row>
    <row r="156" spans="2:13" ht="12.75">
      <c r="B156" s="10"/>
      <c r="C156" s="10"/>
      <c r="I156" s="9"/>
      <c r="M156" s="9"/>
    </row>
    <row r="157" spans="2:13" ht="12.75">
      <c r="B157" s="10"/>
      <c r="C157" s="10"/>
      <c r="I157" s="9"/>
      <c r="M157" s="9"/>
    </row>
    <row r="158" spans="2:13" ht="12.75">
      <c r="B158" s="10"/>
      <c r="C158" s="10"/>
      <c r="I158" s="9"/>
      <c r="M158" s="9"/>
    </row>
    <row r="159" spans="2:13" ht="12.75">
      <c r="B159" s="10"/>
      <c r="C159" s="10"/>
      <c r="I159" s="9"/>
      <c r="M159" s="9"/>
    </row>
    <row r="160" spans="2:13" ht="12.75">
      <c r="B160" s="10"/>
      <c r="C160" s="10"/>
      <c r="I160" s="9"/>
      <c r="M160" s="9"/>
    </row>
    <row r="161" spans="2:13" ht="12.75">
      <c r="B161" s="10"/>
      <c r="C161" s="10"/>
      <c r="I161" s="9"/>
      <c r="M161" s="9"/>
    </row>
    <row r="162" spans="2:13" ht="12.75">
      <c r="B162" s="10"/>
      <c r="C162" s="10"/>
      <c r="I162" s="9"/>
      <c r="M162" s="9"/>
    </row>
    <row r="163" spans="2:13" ht="12.75">
      <c r="B163" s="10"/>
      <c r="C163" s="10"/>
      <c r="I163" s="9"/>
      <c r="M163" s="9"/>
    </row>
    <row r="164" spans="2:13" ht="12.75">
      <c r="B164" s="10"/>
      <c r="C164" s="10"/>
      <c r="I164" s="9"/>
      <c r="M164" s="9"/>
    </row>
    <row r="165" spans="2:13" ht="12.75">
      <c r="B165" s="10"/>
      <c r="C165" s="10"/>
      <c r="I165" s="9"/>
      <c r="M165" s="9"/>
    </row>
    <row r="166" spans="2:13" ht="12.75">
      <c r="B166" s="10"/>
      <c r="C166" s="10"/>
      <c r="I166" s="9"/>
      <c r="M166" s="9"/>
    </row>
    <row r="167" spans="2:13" ht="12.75">
      <c r="B167" s="10"/>
      <c r="C167" s="10"/>
      <c r="I167" s="9"/>
      <c r="M167" s="9"/>
    </row>
    <row r="168" spans="2:13" ht="12.75">
      <c r="B168" s="10"/>
      <c r="C168" s="10"/>
      <c r="I168" s="9"/>
      <c r="M168" s="9"/>
    </row>
    <row r="169" spans="2:13" ht="12.75">
      <c r="B169" s="10"/>
      <c r="C169" s="10"/>
      <c r="I169" s="9"/>
      <c r="M169" s="9"/>
    </row>
    <row r="170" spans="2:13" ht="12.75">
      <c r="B170" s="10"/>
      <c r="C170" s="10"/>
      <c r="I170" s="9"/>
      <c r="M170" s="9"/>
    </row>
    <row r="171" spans="2:13" ht="12.75">
      <c r="B171" s="10"/>
      <c r="C171" s="10"/>
      <c r="I171" s="9"/>
      <c r="M171" s="9"/>
    </row>
    <row r="172" spans="2:13" ht="12.75">
      <c r="B172" s="10"/>
      <c r="C172" s="10"/>
      <c r="I172" s="9"/>
      <c r="M172" s="9"/>
    </row>
    <row r="173" spans="2:13" ht="12.75">
      <c r="B173" s="10"/>
      <c r="C173" s="10"/>
      <c r="I173" s="9"/>
      <c r="M173" s="9"/>
    </row>
    <row r="174" spans="2:13" ht="12.75">
      <c r="B174" s="10"/>
      <c r="C174" s="10"/>
      <c r="I174" s="9"/>
      <c r="M174" s="9"/>
    </row>
    <row r="175" spans="2:13" ht="12.75">
      <c r="B175" s="10"/>
      <c r="C175" s="10"/>
      <c r="I175" s="9"/>
      <c r="M175" s="9"/>
    </row>
    <row r="176" spans="2:13" ht="12.75">
      <c r="B176" s="10"/>
      <c r="C176" s="10"/>
      <c r="I176" s="9"/>
      <c r="M176" s="9"/>
    </row>
    <row r="177" spans="2:13" ht="12.75">
      <c r="B177" s="10"/>
      <c r="C177" s="10"/>
      <c r="I177" s="9"/>
      <c r="M177" s="9"/>
    </row>
    <row r="178" spans="2:13" ht="12.75">
      <c r="B178" s="10"/>
      <c r="C178" s="10"/>
      <c r="I178" s="9"/>
      <c r="M178" s="9"/>
    </row>
    <row r="179" spans="2:13" ht="12.75">
      <c r="B179" s="10"/>
      <c r="C179" s="10"/>
      <c r="I179" s="9"/>
      <c r="M179" s="9"/>
    </row>
    <row r="180" spans="2:13" ht="12.75">
      <c r="B180" s="10"/>
      <c r="C180" s="10"/>
      <c r="I180" s="9"/>
      <c r="M180" s="9"/>
    </row>
    <row r="181" spans="2:13" ht="12.75">
      <c r="B181" s="10"/>
      <c r="C181" s="10"/>
      <c r="I181" s="9"/>
      <c r="M181" s="9"/>
    </row>
    <row r="182" spans="2:13" ht="12.75">
      <c r="B182" s="10"/>
      <c r="C182" s="10"/>
      <c r="I182" s="9"/>
      <c r="M182" s="9"/>
    </row>
    <row r="183" spans="2:13" ht="12.75">
      <c r="B183" s="10"/>
      <c r="C183" s="10"/>
      <c r="I183" s="9"/>
      <c r="M183" s="9"/>
    </row>
    <row r="184" spans="2:13" ht="12.75">
      <c r="B184" s="10"/>
      <c r="C184" s="10"/>
      <c r="I184" s="9"/>
      <c r="M184" s="9"/>
    </row>
    <row r="185" spans="2:13" ht="12.75">
      <c r="B185" s="10"/>
      <c r="C185" s="10"/>
      <c r="I185" s="9"/>
      <c r="M185" s="9"/>
    </row>
    <row r="186" spans="2:13" ht="12.75">
      <c r="B186" s="10"/>
      <c r="C186" s="10"/>
      <c r="I186" s="9"/>
      <c r="M186" s="9"/>
    </row>
    <row r="187" spans="2:13" ht="12.75">
      <c r="B187" s="10"/>
      <c r="C187" s="10"/>
      <c r="I187" s="9"/>
      <c r="M187" s="9"/>
    </row>
    <row r="188" spans="2:13" ht="12.75">
      <c r="B188" s="10"/>
      <c r="C188" s="10"/>
      <c r="I188" s="9"/>
      <c r="M188" s="9"/>
    </row>
    <row r="189" spans="2:13" ht="12.75">
      <c r="B189" s="10"/>
      <c r="C189" s="10"/>
      <c r="I189" s="9"/>
      <c r="M189" s="9"/>
    </row>
    <row r="190" spans="2:13" ht="12.75">
      <c r="B190" s="10"/>
      <c r="C190" s="10"/>
      <c r="I190" s="9"/>
      <c r="M190" s="9"/>
    </row>
    <row r="191" spans="2:13" ht="12.75">
      <c r="B191" s="10"/>
      <c r="C191" s="10"/>
      <c r="I191" s="9"/>
      <c r="M191" s="9"/>
    </row>
    <row r="192" spans="2:13" ht="12.75">
      <c r="B192" s="10"/>
      <c r="C192" s="10"/>
      <c r="I192" s="9"/>
      <c r="M192" s="9"/>
    </row>
    <row r="193" spans="2:13" ht="12.75">
      <c r="B193" s="10"/>
      <c r="C193" s="10"/>
      <c r="I193" s="9"/>
      <c r="M193" s="9"/>
    </row>
    <row r="194" spans="2:13" ht="12.75">
      <c r="B194" s="10"/>
      <c r="C194" s="10"/>
      <c r="I194" s="9"/>
      <c r="M194" s="9"/>
    </row>
    <row r="195" spans="2:13" ht="12.75">
      <c r="B195" s="10"/>
      <c r="C195" s="10"/>
      <c r="I195" s="9"/>
      <c r="M195" s="9"/>
    </row>
    <row r="196" spans="2:13" ht="12.75">
      <c r="B196" s="10"/>
      <c r="C196" s="10"/>
      <c r="I196" s="9"/>
      <c r="M196" s="9"/>
    </row>
    <row r="197" spans="2:13" ht="12.75">
      <c r="B197" s="10"/>
      <c r="C197" s="10"/>
      <c r="I197" s="9"/>
      <c r="M197" s="9"/>
    </row>
    <row r="198" spans="2:13" ht="12.75">
      <c r="B198" s="10"/>
      <c r="C198" s="10"/>
      <c r="I198" s="9"/>
      <c r="M198" s="9"/>
    </row>
    <row r="199" spans="2:13" ht="12.75">
      <c r="B199" s="10"/>
      <c r="C199" s="10"/>
      <c r="I199" s="9"/>
      <c r="M199" s="9"/>
    </row>
    <row r="200" spans="2:13" ht="12.75">
      <c r="B200" s="10"/>
      <c r="C200" s="10"/>
      <c r="I200" s="9"/>
      <c r="M200" s="9"/>
    </row>
    <row r="201" spans="2:13" ht="12.75">
      <c r="B201" s="10"/>
      <c r="C201" s="10"/>
      <c r="I201" s="9"/>
      <c r="M201" s="9"/>
    </row>
    <row r="202" spans="2:13" ht="12.75">
      <c r="B202" s="10"/>
      <c r="C202" s="10"/>
      <c r="I202" s="9"/>
      <c r="M202" s="9"/>
    </row>
    <row r="203" spans="2:13" ht="12.75">
      <c r="B203" s="10"/>
      <c r="C203" s="10"/>
      <c r="I203" s="9"/>
      <c r="M203" s="9"/>
    </row>
    <row r="204" spans="2:13" ht="12.75">
      <c r="B204" s="10"/>
      <c r="C204" s="10"/>
      <c r="I204" s="9"/>
      <c r="M204" s="9"/>
    </row>
    <row r="205" spans="2:13" ht="12.75">
      <c r="B205" s="10"/>
      <c r="C205" s="10"/>
      <c r="I205" s="9"/>
      <c r="M205" s="9"/>
    </row>
    <row r="206" spans="2:13" ht="12.75">
      <c r="B206" s="10"/>
      <c r="C206" s="10"/>
      <c r="I206" s="9"/>
      <c r="M206" s="9"/>
    </row>
    <row r="207" spans="2:13" ht="12.75">
      <c r="B207" s="10"/>
      <c r="C207" s="10"/>
      <c r="I207" s="9"/>
      <c r="M207" s="9"/>
    </row>
    <row r="208" spans="2:13" ht="12.75">
      <c r="B208" s="10"/>
      <c r="C208" s="10"/>
      <c r="I208" s="9"/>
      <c r="M208" s="9"/>
    </row>
    <row r="209" spans="2:13" ht="12.75">
      <c r="B209" s="10"/>
      <c r="C209" s="10"/>
      <c r="I209" s="9"/>
      <c r="M209" s="9"/>
    </row>
    <row r="210" spans="2:13" ht="12.75">
      <c r="B210" s="10"/>
      <c r="C210" s="10"/>
      <c r="I210" s="9"/>
      <c r="M210" s="9"/>
    </row>
    <row r="211" spans="2:13" ht="12.75">
      <c r="B211" s="10"/>
      <c r="C211" s="10"/>
      <c r="I211" s="9"/>
      <c r="M211" s="9"/>
    </row>
    <row r="212" spans="2:13" ht="12.75">
      <c r="B212" s="10"/>
      <c r="C212" s="10"/>
      <c r="I212" s="9"/>
      <c r="M212" s="9"/>
    </row>
    <row r="213" spans="2:13" ht="12.75">
      <c r="B213" s="10"/>
      <c r="C213" s="10"/>
      <c r="I213" s="9"/>
      <c r="M213" s="9"/>
    </row>
    <row r="214" spans="2:13" ht="12.75">
      <c r="B214" s="10"/>
      <c r="C214" s="10"/>
      <c r="I214" s="9"/>
      <c r="M214" s="9"/>
    </row>
    <row r="215" spans="9:13" ht="12.75">
      <c r="I215" s="9"/>
      <c r="M215" s="9"/>
    </row>
    <row r="216" spans="9:13" ht="12.75">
      <c r="I216" s="9"/>
      <c r="M216" s="9"/>
    </row>
    <row r="217" spans="9:13" ht="12.75">
      <c r="I217" s="9"/>
      <c r="M217" s="9"/>
    </row>
    <row r="218" spans="9:13" ht="12.75">
      <c r="I218" s="9"/>
      <c r="M218" s="9"/>
    </row>
    <row r="219" spans="9:13" ht="12.75">
      <c r="I219" s="9"/>
      <c r="M219" s="9"/>
    </row>
    <row r="220" spans="9:13" ht="12.75">
      <c r="I220" s="9"/>
      <c r="M220" s="9"/>
    </row>
    <row r="221" spans="9:13" ht="12.75">
      <c r="I221" s="9"/>
      <c r="M221" s="9"/>
    </row>
    <row r="222" spans="9:13" ht="12.75">
      <c r="I222" s="9"/>
      <c r="M222" s="9"/>
    </row>
    <row r="223" spans="9:13" ht="12.75">
      <c r="I223" s="9"/>
      <c r="M223" s="9"/>
    </row>
    <row r="224" spans="9:13" ht="12.75">
      <c r="I224" s="9"/>
      <c r="M224" s="9"/>
    </row>
    <row r="225" spans="9:13" ht="12.75">
      <c r="I225" s="9"/>
      <c r="M225" s="9"/>
    </row>
    <row r="226" spans="9:13" ht="12.75">
      <c r="I226" s="9"/>
      <c r="M226" s="9"/>
    </row>
    <row r="227" spans="9:13" ht="12.75">
      <c r="I227" s="9"/>
      <c r="M227" s="9"/>
    </row>
    <row r="228" spans="9:13" ht="12.75">
      <c r="I228" s="9"/>
      <c r="M228" s="9"/>
    </row>
    <row r="229" spans="9:13" ht="12.75">
      <c r="I229" s="9"/>
      <c r="M229" s="9"/>
    </row>
    <row r="230" spans="9:13" ht="12.75">
      <c r="I230" s="9"/>
      <c r="M230" s="9"/>
    </row>
    <row r="231" spans="9:13" ht="12.75">
      <c r="I231" s="9"/>
      <c r="M231" s="9"/>
    </row>
    <row r="232" spans="9:13" ht="12.75">
      <c r="I232" s="9"/>
      <c r="M232" s="9"/>
    </row>
    <row r="233" spans="9:13" ht="12.75">
      <c r="I233" s="9"/>
      <c r="M233" s="9"/>
    </row>
    <row r="234" spans="9:13" ht="12.75">
      <c r="I234" s="9"/>
      <c r="M234" s="9"/>
    </row>
    <row r="235" spans="9:13" ht="12.75">
      <c r="I235" s="9"/>
      <c r="M235" s="9"/>
    </row>
    <row r="236" spans="9:13" ht="12.75">
      <c r="I236" s="9"/>
      <c r="M236" s="9"/>
    </row>
    <row r="237" spans="9:13" ht="12.75">
      <c r="I237" s="9"/>
      <c r="M237" s="9"/>
    </row>
    <row r="238" spans="9:13" ht="12.75">
      <c r="I238" s="9"/>
      <c r="M238" s="9"/>
    </row>
    <row r="239" spans="9:13" ht="12.75">
      <c r="I239" s="9"/>
      <c r="M239" s="9"/>
    </row>
    <row r="240" spans="9:13" ht="12.75">
      <c r="I240" s="9"/>
      <c r="M240" s="9"/>
    </row>
    <row r="241" spans="9:13" ht="12.75">
      <c r="I241" s="9"/>
      <c r="M241" s="9"/>
    </row>
    <row r="242" spans="9:13" ht="12.75">
      <c r="I242" s="9"/>
      <c r="M242" s="9"/>
    </row>
    <row r="243" spans="9:13" ht="12.75">
      <c r="I243" s="9"/>
      <c r="M243" s="9"/>
    </row>
    <row r="244" spans="9:13" ht="12.75">
      <c r="I244" s="9"/>
      <c r="M244" s="9"/>
    </row>
    <row r="245" spans="9:13" ht="12.75">
      <c r="I245" s="9"/>
      <c r="M245" s="9"/>
    </row>
    <row r="246" spans="9:13" ht="12.75">
      <c r="I246" s="9"/>
      <c r="M246" s="9"/>
    </row>
    <row r="247" spans="9:13" ht="12.75">
      <c r="I247" s="9"/>
      <c r="M247" s="9"/>
    </row>
    <row r="248" spans="9:13" ht="12.75">
      <c r="I248" s="9"/>
      <c r="M248" s="9"/>
    </row>
    <row r="249" spans="9:13" ht="12.75">
      <c r="I249" s="9"/>
      <c r="M249" s="9"/>
    </row>
    <row r="250" spans="9:13" ht="12.75">
      <c r="I250" s="9"/>
      <c r="M250" s="9"/>
    </row>
    <row r="251" spans="9:13" ht="12.75">
      <c r="I251" s="9"/>
      <c r="M251" s="9"/>
    </row>
    <row r="252" spans="9:13" ht="12.75">
      <c r="I252" s="9"/>
      <c r="M252" s="9"/>
    </row>
    <row r="253" spans="9:13" ht="12.75">
      <c r="I253" s="9"/>
      <c r="M253" s="9"/>
    </row>
    <row r="254" spans="9:13" ht="12.75">
      <c r="I254" s="9"/>
      <c r="M254" s="9"/>
    </row>
    <row r="255" spans="9:13" ht="12.75">
      <c r="I255" s="9"/>
      <c r="M255" s="9"/>
    </row>
    <row r="256" spans="9:13" ht="12.75">
      <c r="I256" s="9"/>
      <c r="M256" s="9"/>
    </row>
    <row r="257" spans="9:13" ht="12.75">
      <c r="I257" s="9"/>
      <c r="M257" s="9"/>
    </row>
    <row r="258" spans="9:13" ht="12.75">
      <c r="I258" s="9"/>
      <c r="M258" s="9"/>
    </row>
    <row r="259" spans="9:13" ht="12.75">
      <c r="I259" s="9"/>
      <c r="M259" s="9"/>
    </row>
    <row r="260" spans="9:13" ht="12.75">
      <c r="I260" s="9"/>
      <c r="M260" s="9"/>
    </row>
    <row r="261" spans="9:13" ht="12.75">
      <c r="I261" s="9"/>
      <c r="M261" s="9"/>
    </row>
    <row r="262" spans="9:13" ht="12.75">
      <c r="I262" s="9"/>
      <c r="M262" s="9"/>
    </row>
    <row r="263" spans="9:13" ht="12.75">
      <c r="I263" s="9"/>
      <c r="M263" s="9"/>
    </row>
    <row r="264" spans="9:13" ht="12.75">
      <c r="I264" s="9"/>
      <c r="M264" s="9"/>
    </row>
    <row r="265" spans="9:13" ht="12.75">
      <c r="I265" s="9"/>
      <c r="M265" s="9"/>
    </row>
    <row r="266" spans="9:13" ht="12.75">
      <c r="I266" s="9"/>
      <c r="M266" s="9"/>
    </row>
    <row r="267" spans="9:13" ht="12.75">
      <c r="I267" s="9"/>
      <c r="M267" s="9"/>
    </row>
    <row r="268" spans="9:13" ht="12.75">
      <c r="I268" s="9"/>
      <c r="M268" s="9"/>
    </row>
    <row r="269" spans="9:13" ht="12.75">
      <c r="I269" s="9"/>
      <c r="M269" s="9"/>
    </row>
    <row r="270" spans="9:13" ht="12.75">
      <c r="I270" s="9"/>
      <c r="M270" s="9"/>
    </row>
    <row r="271" spans="9:13" ht="12.75">
      <c r="I271" s="9"/>
      <c r="M271" s="9"/>
    </row>
    <row r="272" spans="9:13" ht="12.75">
      <c r="I272" s="9"/>
      <c r="M272" s="9"/>
    </row>
    <row r="273" spans="9:13" ht="12.75">
      <c r="I273" s="9"/>
      <c r="M273" s="9"/>
    </row>
    <row r="274" spans="9:13" ht="12.75">
      <c r="I274" s="9"/>
      <c r="M274" s="9"/>
    </row>
    <row r="275" spans="9:13" ht="12.75">
      <c r="I275" s="9"/>
      <c r="M275" s="9"/>
    </row>
    <row r="276" spans="9:13" ht="12.75">
      <c r="I276" s="9"/>
      <c r="M276" s="9"/>
    </row>
    <row r="277" spans="9:13" ht="12.75">
      <c r="I277" s="9"/>
      <c r="M277" s="9"/>
    </row>
    <row r="278" spans="9:13" ht="12.75">
      <c r="I278" s="9"/>
      <c r="M278" s="9"/>
    </row>
    <row r="279" spans="9:13" ht="12.75">
      <c r="I279" s="9"/>
      <c r="M279" s="9"/>
    </row>
    <row r="280" spans="9:13" ht="12.75">
      <c r="I280" s="9"/>
      <c r="M280" s="9"/>
    </row>
    <row r="281" spans="9:13" ht="12.75">
      <c r="I281" s="9"/>
      <c r="M281" s="9"/>
    </row>
    <row r="282" spans="9:13" ht="12.75">
      <c r="I282" s="9"/>
      <c r="M282" s="9"/>
    </row>
    <row r="283" spans="9:13" ht="12.75">
      <c r="I283" s="9"/>
      <c r="M283" s="9"/>
    </row>
    <row r="284" spans="9:13" ht="12.75">
      <c r="I284" s="9"/>
      <c r="M284" s="9"/>
    </row>
    <row r="285" spans="9:13" ht="12.75">
      <c r="I285" s="9"/>
      <c r="M285" s="9"/>
    </row>
    <row r="286" spans="9:13" ht="12.75">
      <c r="I286" s="9"/>
      <c r="M286" s="9"/>
    </row>
    <row r="287" spans="9:13" ht="12.75">
      <c r="I287" s="9"/>
      <c r="M287" s="9"/>
    </row>
    <row r="288" spans="9:13" ht="12.75">
      <c r="I288" s="9"/>
      <c r="M288" s="9"/>
    </row>
    <row r="289" spans="9:13" ht="12.75">
      <c r="I289" s="9"/>
      <c r="M289" s="9"/>
    </row>
    <row r="290" spans="9:13" ht="12.75">
      <c r="I290" s="9"/>
      <c r="M290" s="9"/>
    </row>
    <row r="291" spans="9:13" ht="12.75">
      <c r="I291" s="9"/>
      <c r="M291" s="9"/>
    </row>
    <row r="292" spans="9:13" ht="12.75">
      <c r="I292" s="9"/>
      <c r="M292" s="9"/>
    </row>
    <row r="293" spans="9:13" ht="12.75">
      <c r="I293" s="9"/>
      <c r="M293" s="9"/>
    </row>
    <row r="294" spans="9:13" ht="12.75">
      <c r="I294" s="9"/>
      <c r="M294" s="9"/>
    </row>
    <row r="295" spans="9:13" ht="12.75">
      <c r="I295" s="9"/>
      <c r="M295" s="9"/>
    </row>
    <row r="296" spans="9:13" ht="12.75">
      <c r="I296" s="9"/>
      <c r="M296" s="9"/>
    </row>
    <row r="297" spans="9:13" ht="12.75">
      <c r="I297" s="9"/>
      <c r="M297" s="9"/>
    </row>
    <row r="298" spans="9:13" ht="12.75">
      <c r="I298" s="9"/>
      <c r="M298" s="9"/>
    </row>
    <row r="299" spans="9:13" ht="12.75">
      <c r="I299" s="9"/>
      <c r="M299" s="9"/>
    </row>
    <row r="300" spans="9:13" ht="12.75">
      <c r="I300" s="9"/>
      <c r="M300" s="9"/>
    </row>
    <row r="301" spans="9:13" ht="12.75">
      <c r="I301" s="9"/>
      <c r="M301" s="9"/>
    </row>
    <row r="302" spans="9:13" ht="12.75">
      <c r="I302" s="9"/>
      <c r="M302" s="9"/>
    </row>
    <row r="303" spans="9:13" ht="12.75">
      <c r="I303" s="9"/>
      <c r="M303" s="9"/>
    </row>
    <row r="304" spans="9:13" ht="12.75">
      <c r="I304" s="9"/>
      <c r="M304" s="9"/>
    </row>
    <row r="305" spans="9:13" ht="12.75">
      <c r="I305" s="9"/>
      <c r="M305" s="9"/>
    </row>
    <row r="306" spans="9:13" ht="12.75">
      <c r="I306" s="9"/>
      <c r="M306" s="9"/>
    </row>
    <row r="307" spans="9:13" ht="12.75">
      <c r="I307" s="9"/>
      <c r="M307" s="9"/>
    </row>
    <row r="308" spans="9:13" ht="12.75">
      <c r="I308" s="9"/>
      <c r="M308" s="9"/>
    </row>
    <row r="309" spans="9:13" ht="12.75">
      <c r="I309" s="9"/>
      <c r="M309" s="9"/>
    </row>
    <row r="310" spans="9:13" ht="12.75">
      <c r="I310" s="9"/>
      <c r="M310" s="9"/>
    </row>
    <row r="311" spans="9:13" ht="12.75">
      <c r="I311" s="9"/>
      <c r="M311" s="9"/>
    </row>
    <row r="312" spans="9:13" ht="12.75">
      <c r="I312" s="9"/>
      <c r="M312" s="9"/>
    </row>
    <row r="313" spans="9:13" ht="12.75">
      <c r="I313" s="9"/>
      <c r="M313" s="9"/>
    </row>
    <row r="314" spans="9:13" ht="12.75">
      <c r="I314" s="9"/>
      <c r="M314" s="9"/>
    </row>
    <row r="315" spans="9:13" ht="12.75">
      <c r="I315" s="9"/>
      <c r="M315" s="9"/>
    </row>
    <row r="316" spans="9:13" ht="12.75">
      <c r="I316" s="9"/>
      <c r="M316" s="9"/>
    </row>
    <row r="317" spans="9:13" ht="12.75">
      <c r="I317" s="9"/>
      <c r="M317" s="9"/>
    </row>
    <row r="318" spans="9:13" ht="12.75">
      <c r="I318" s="9"/>
      <c r="M318" s="9"/>
    </row>
    <row r="319" spans="9:13" ht="12.75">
      <c r="I319" s="9"/>
      <c r="M319" s="9"/>
    </row>
    <row r="320" spans="9:13" ht="12.75">
      <c r="I320" s="9"/>
      <c r="M320" s="9"/>
    </row>
    <row r="321" spans="9:13" ht="12.75">
      <c r="I321" s="9"/>
      <c r="M321" s="9"/>
    </row>
    <row r="322" spans="9:13" ht="12.75">
      <c r="I322" s="9"/>
      <c r="M322" s="9"/>
    </row>
    <row r="323" spans="9:13" ht="12.75">
      <c r="I323" s="9"/>
      <c r="M323" s="9"/>
    </row>
    <row r="324" spans="9:13" ht="12.75">
      <c r="I324" s="9"/>
      <c r="M324" s="9"/>
    </row>
    <row r="325" spans="9:13" ht="12.75">
      <c r="I325" s="9"/>
      <c r="M325" s="9"/>
    </row>
    <row r="326" spans="9:13" ht="12.75">
      <c r="I326" s="9"/>
      <c r="M326" s="9"/>
    </row>
    <row r="327" spans="9:13" ht="12.75">
      <c r="I327" s="9"/>
      <c r="M327" s="9"/>
    </row>
    <row r="328" spans="9:13" ht="12.75">
      <c r="I328" s="9"/>
      <c r="M328" s="9"/>
    </row>
    <row r="329" spans="9:13" ht="12.75">
      <c r="I329" s="9"/>
      <c r="M329" s="9"/>
    </row>
    <row r="330" spans="9:13" ht="12.75">
      <c r="I330" s="9"/>
      <c r="M330" s="9"/>
    </row>
    <row r="331" spans="9:13" ht="12.75">
      <c r="I331" s="9"/>
      <c r="M331" s="9"/>
    </row>
    <row r="332" spans="9:13" ht="12.75">
      <c r="I332" s="9"/>
      <c r="M332" s="9"/>
    </row>
    <row r="333" spans="9:13" ht="12.75">
      <c r="I333" s="9"/>
      <c r="M333" s="9"/>
    </row>
    <row r="334" spans="9:13" ht="12.75">
      <c r="I334" s="9"/>
      <c r="M334" s="9"/>
    </row>
    <row r="335" spans="9:13" ht="12.75">
      <c r="I335" s="9"/>
      <c r="M335" s="9"/>
    </row>
    <row r="336" spans="9:13" ht="12.75">
      <c r="I336" s="9"/>
      <c r="M336" s="9"/>
    </row>
    <row r="337" spans="9:13" ht="12.75">
      <c r="I337" s="9"/>
      <c r="M337" s="9"/>
    </row>
    <row r="338" spans="9:13" ht="12.75">
      <c r="I338" s="9"/>
      <c r="M338" s="9"/>
    </row>
    <row r="339" spans="9:13" ht="12.75">
      <c r="I339" s="9"/>
      <c r="M339" s="9"/>
    </row>
    <row r="340" spans="9:13" ht="12.75">
      <c r="I340" s="9"/>
      <c r="M340" s="9"/>
    </row>
    <row r="341" spans="9:13" ht="12.75">
      <c r="I341" s="9"/>
      <c r="M341" s="9"/>
    </row>
    <row r="342" spans="9:13" ht="12.75">
      <c r="I342" s="9"/>
      <c r="M342" s="9"/>
    </row>
    <row r="343" spans="9:13" ht="12.75">
      <c r="I343" s="9"/>
      <c r="M343" s="9"/>
    </row>
    <row r="344" spans="9:13" ht="12.75">
      <c r="I344" s="9"/>
      <c r="M344" s="9"/>
    </row>
    <row r="345" spans="9:13" ht="12.75">
      <c r="I345" s="9"/>
      <c r="M345" s="9"/>
    </row>
    <row r="346" spans="9:13" ht="12.75">
      <c r="I346" s="9"/>
      <c r="M346" s="9"/>
    </row>
    <row r="347" spans="9:13" ht="12.75">
      <c r="I347" s="9"/>
      <c r="M347" s="9"/>
    </row>
    <row r="348" spans="9:13" ht="12.75">
      <c r="I348" s="9"/>
      <c r="M348" s="9"/>
    </row>
    <row r="349" spans="9:13" ht="12.75">
      <c r="I349" s="9"/>
      <c r="M349" s="9"/>
    </row>
    <row r="350" spans="9:13" ht="12.75">
      <c r="I350" s="9"/>
      <c r="M350" s="9"/>
    </row>
    <row r="351" spans="9:13" ht="12.75">
      <c r="I351" s="9"/>
      <c r="M351" s="9"/>
    </row>
    <row r="352" spans="9:13" ht="12.75">
      <c r="I352" s="9"/>
      <c r="M352" s="9"/>
    </row>
    <row r="353" spans="9:13" ht="12.75">
      <c r="I353" s="9"/>
      <c r="M353" s="9"/>
    </row>
    <row r="354" spans="9:13" ht="12.75">
      <c r="I354" s="9"/>
      <c r="M354" s="9"/>
    </row>
    <row r="355" spans="9:13" ht="12.75">
      <c r="I355" s="9"/>
      <c r="M355" s="9"/>
    </row>
    <row r="356" spans="9:13" ht="12.75">
      <c r="I356" s="9"/>
      <c r="M356" s="9"/>
    </row>
    <row r="357" spans="9:13" ht="12.75">
      <c r="I357" s="9"/>
      <c r="M357" s="9"/>
    </row>
    <row r="358" spans="9:13" ht="12.75">
      <c r="I358" s="9"/>
      <c r="M358" s="9"/>
    </row>
    <row r="359" spans="9:13" ht="12.75">
      <c r="I359" s="9"/>
      <c r="M359" s="9"/>
    </row>
    <row r="360" spans="9:13" ht="12.75">
      <c r="I360" s="9"/>
      <c r="M360" s="9"/>
    </row>
    <row r="361" spans="9:13" ht="12.75">
      <c r="I361" s="9"/>
      <c r="M361" s="9"/>
    </row>
    <row r="362" spans="9:13" ht="12.75">
      <c r="I362" s="9"/>
      <c r="M362" s="9"/>
    </row>
    <row r="363" spans="9:13" ht="12.75">
      <c r="I363" s="9"/>
      <c r="M363" s="9"/>
    </row>
    <row r="364" spans="9:13" ht="12.75">
      <c r="I364" s="9"/>
      <c r="M364" s="9"/>
    </row>
    <row r="365" spans="9:13" ht="12.75">
      <c r="I365" s="9"/>
      <c r="M365" s="9"/>
    </row>
    <row r="366" spans="9:13" ht="12.75">
      <c r="I366" s="9"/>
      <c r="M366" s="9"/>
    </row>
    <row r="367" spans="9:13" ht="12.75">
      <c r="I367" s="9"/>
      <c r="M367" s="9"/>
    </row>
    <row r="368" spans="9:13" ht="12.75">
      <c r="I368" s="9"/>
      <c r="M368" s="9"/>
    </row>
    <row r="369" spans="9:13" ht="12.75">
      <c r="I369" s="9"/>
      <c r="M369" s="9"/>
    </row>
    <row r="370" spans="9:13" ht="12.75">
      <c r="I370" s="9"/>
      <c r="M370" s="9"/>
    </row>
    <row r="371" spans="9:13" ht="12.75">
      <c r="I371" s="9"/>
      <c r="M371" s="9"/>
    </row>
    <row r="372" spans="9:13" ht="12.75">
      <c r="I372" s="9"/>
      <c r="M372" s="9"/>
    </row>
    <row r="373" spans="9:13" ht="12.75">
      <c r="I373" s="9"/>
      <c r="M373" s="9"/>
    </row>
    <row r="374" spans="9:13" ht="12.75">
      <c r="I374" s="9"/>
      <c r="M374" s="9"/>
    </row>
    <row r="375" spans="9:13" ht="12.75">
      <c r="I375" s="9"/>
      <c r="M375" s="9"/>
    </row>
    <row r="376" spans="9:13" ht="12.75">
      <c r="I376" s="9"/>
      <c r="M376" s="9"/>
    </row>
    <row r="377" spans="9:13" ht="12.75">
      <c r="I377" s="9"/>
      <c r="M377" s="9"/>
    </row>
    <row r="378" spans="9:13" ht="12.75">
      <c r="I378" s="9"/>
      <c r="M378" s="9"/>
    </row>
    <row r="379" spans="9:13" ht="12.75">
      <c r="I379" s="9"/>
      <c r="M379" s="9"/>
    </row>
    <row r="380" spans="9:13" ht="12.75">
      <c r="I380" s="9"/>
      <c r="M380" s="9"/>
    </row>
    <row r="381" spans="9:13" ht="12.75">
      <c r="I381" s="9"/>
      <c r="M381" s="9"/>
    </row>
    <row r="382" spans="9:13" ht="12.75">
      <c r="I382" s="9"/>
      <c r="M382" s="9"/>
    </row>
    <row r="383" spans="9:13" ht="12.75">
      <c r="I383" s="9"/>
      <c r="M383" s="9"/>
    </row>
    <row r="384" spans="9:13" ht="12.75">
      <c r="I384" s="9"/>
      <c r="M384" s="9"/>
    </row>
    <row r="385" spans="9:13" ht="12.75">
      <c r="I385" s="9"/>
      <c r="M385" s="9"/>
    </row>
    <row r="386" spans="9:13" ht="12.75">
      <c r="I386" s="9"/>
      <c r="M386" s="9"/>
    </row>
    <row r="387" spans="9:13" ht="12.75">
      <c r="I387" s="9"/>
      <c r="M387" s="9"/>
    </row>
    <row r="388" spans="9:13" ht="12.75">
      <c r="I388" s="9"/>
      <c r="M388" s="9"/>
    </row>
    <row r="389" spans="9:13" ht="12.75">
      <c r="I389" s="9"/>
      <c r="M389" s="9"/>
    </row>
    <row r="390" spans="9:13" ht="12.75">
      <c r="I390" s="9"/>
      <c r="M390" s="9"/>
    </row>
    <row r="391" spans="9:13" ht="12.75">
      <c r="I391" s="9"/>
      <c r="M391" s="9"/>
    </row>
    <row r="392" spans="9:13" ht="12.75">
      <c r="I392" s="9"/>
      <c r="M392" s="9"/>
    </row>
    <row r="393" spans="9:13" ht="12.75">
      <c r="I393" s="9"/>
      <c r="M393" s="9"/>
    </row>
    <row r="394" spans="9:13" ht="12.75">
      <c r="I394" s="9"/>
      <c r="M394" s="9"/>
    </row>
    <row r="395" spans="9:13" ht="12.75">
      <c r="I395" s="9"/>
      <c r="M395" s="9"/>
    </row>
    <row r="396" spans="9:13" ht="12.75">
      <c r="I396" s="9"/>
      <c r="M396" s="9"/>
    </row>
    <row r="397" spans="9:13" ht="12.75">
      <c r="I397" s="9"/>
      <c r="M397" s="9"/>
    </row>
    <row r="398" spans="9:13" ht="12.75">
      <c r="I398" s="9"/>
      <c r="M398" s="9"/>
    </row>
    <row r="399" spans="9:13" ht="12.75">
      <c r="I399" s="9"/>
      <c r="M399" s="9"/>
    </row>
    <row r="400" spans="9:13" ht="12.75">
      <c r="I400" s="9"/>
      <c r="M400" s="9"/>
    </row>
    <row r="401" spans="9:13" ht="12.75">
      <c r="I401" s="9"/>
      <c r="M401" s="9"/>
    </row>
    <row r="402" spans="9:13" ht="12.75">
      <c r="I402" s="9"/>
      <c r="M402" s="9"/>
    </row>
    <row r="403" spans="9:13" ht="12.75">
      <c r="I403" s="9"/>
      <c r="M403" s="9"/>
    </row>
    <row r="404" spans="9:13" ht="12.75">
      <c r="I404" s="9"/>
      <c r="M404" s="9"/>
    </row>
    <row r="405" spans="9:13" ht="12.75">
      <c r="I405" s="9"/>
      <c r="M405" s="9"/>
    </row>
    <row r="406" spans="9:13" ht="12.75">
      <c r="I406" s="9"/>
      <c r="M406" s="9"/>
    </row>
    <row r="407" spans="9:13" ht="12.75">
      <c r="I407" s="9"/>
      <c r="M407" s="9"/>
    </row>
    <row r="408" spans="9:13" ht="12.75">
      <c r="I408" s="9"/>
      <c r="M408" s="9"/>
    </row>
    <row r="409" spans="9:13" ht="12.75">
      <c r="I409" s="9"/>
      <c r="M409" s="9"/>
    </row>
    <row r="410" spans="9:13" ht="12.75">
      <c r="I410" s="9"/>
      <c r="M410" s="9"/>
    </row>
    <row r="411" spans="9:13" ht="12.75">
      <c r="I411" s="9"/>
      <c r="M411" s="9"/>
    </row>
    <row r="412" spans="9:13" ht="12.75">
      <c r="I412" s="9"/>
      <c r="M412" s="9"/>
    </row>
    <row r="413" spans="9:13" ht="12.75">
      <c r="I413" s="9"/>
      <c r="M413" s="9"/>
    </row>
    <row r="414" spans="9:13" ht="12.75">
      <c r="I414" s="9"/>
      <c r="M414" s="9"/>
    </row>
    <row r="415" spans="9:13" ht="12.75">
      <c r="I415" s="9"/>
      <c r="M415" s="9"/>
    </row>
    <row r="416" spans="9:13" ht="12.75">
      <c r="I416" s="9"/>
      <c r="M416" s="9"/>
    </row>
    <row r="417" spans="9:13" ht="12.75">
      <c r="I417" s="9"/>
      <c r="M417" s="9"/>
    </row>
    <row r="418" spans="9:13" ht="12.75">
      <c r="I418" s="9"/>
      <c r="M418" s="9"/>
    </row>
    <row r="419" spans="9:13" ht="12.75">
      <c r="I419" s="9"/>
      <c r="M419" s="9"/>
    </row>
    <row r="420" spans="9:13" ht="12.75">
      <c r="I420" s="9"/>
      <c r="M420" s="9"/>
    </row>
    <row r="421" spans="9:13" ht="12.75">
      <c r="I421" s="9"/>
      <c r="M421" s="9"/>
    </row>
    <row r="422" spans="9:13" ht="12.75">
      <c r="I422" s="9"/>
      <c r="M422" s="9"/>
    </row>
    <row r="423" spans="9:13" ht="12.75">
      <c r="I423" s="9"/>
      <c r="M423" s="9"/>
    </row>
    <row r="424" spans="9:13" ht="12.75">
      <c r="I424" s="9"/>
      <c r="M424" s="9"/>
    </row>
    <row r="425" spans="9:13" ht="12.75">
      <c r="I425" s="9"/>
      <c r="M425" s="9"/>
    </row>
    <row r="426" spans="9:13" ht="12.75">
      <c r="I426" s="9"/>
      <c r="M426" s="9"/>
    </row>
    <row r="427" spans="9:13" ht="12.75">
      <c r="I427" s="9"/>
      <c r="M427" s="9"/>
    </row>
    <row r="428" spans="9:13" ht="12.75">
      <c r="I428" s="9"/>
      <c r="M428" s="9"/>
    </row>
    <row r="429" spans="9:13" ht="12.75">
      <c r="I429" s="9"/>
      <c r="M429" s="9"/>
    </row>
    <row r="430" spans="9:13" ht="12.75">
      <c r="I430" s="9"/>
      <c r="M430" s="9"/>
    </row>
    <row r="431" spans="9:13" ht="12.75">
      <c r="I431" s="9"/>
      <c r="M431" s="9"/>
    </row>
    <row r="432" spans="9:13" ht="12.75">
      <c r="I432" s="9"/>
      <c r="M432" s="9"/>
    </row>
    <row r="433" spans="9:13" ht="12.75">
      <c r="I433" s="9"/>
      <c r="M433" s="9"/>
    </row>
    <row r="434" spans="9:13" ht="12.75">
      <c r="I434" s="9"/>
      <c r="M434" s="9"/>
    </row>
    <row r="435" spans="9:13" ht="12.75">
      <c r="I435" s="9"/>
      <c r="M435" s="9"/>
    </row>
    <row r="436" spans="9:13" ht="12.75">
      <c r="I436" s="9"/>
      <c r="M436" s="9"/>
    </row>
    <row r="437" spans="9:13" ht="12.75">
      <c r="I437" s="9"/>
      <c r="M437" s="9"/>
    </row>
    <row r="438" spans="9:13" ht="12.75">
      <c r="I438" s="9"/>
      <c r="M438" s="9"/>
    </row>
    <row r="439" spans="9:13" ht="12.75">
      <c r="I439" s="9"/>
      <c r="M439" s="9"/>
    </row>
    <row r="440" spans="9:13" ht="12.75">
      <c r="I440" s="9"/>
      <c r="M440" s="9"/>
    </row>
    <row r="441" spans="9:13" ht="12.75">
      <c r="I441" s="9"/>
      <c r="M441" s="9"/>
    </row>
    <row r="442" spans="9:13" ht="12.75">
      <c r="I442" s="9"/>
      <c r="M442" s="9"/>
    </row>
    <row r="443" spans="9:13" ht="12.75">
      <c r="I443" s="9"/>
      <c r="M443" s="9"/>
    </row>
    <row r="444" spans="9:13" ht="12.75">
      <c r="I444" s="9"/>
      <c r="M444" s="9"/>
    </row>
    <row r="445" spans="9:13" ht="12.75">
      <c r="I445" s="9"/>
      <c r="M445" s="9"/>
    </row>
    <row r="446" spans="9:13" ht="12.75">
      <c r="I446" s="9"/>
      <c r="M446" s="9"/>
    </row>
    <row r="447" spans="9:13" ht="12.75">
      <c r="I447" s="9"/>
      <c r="M447" s="9"/>
    </row>
    <row r="448" spans="9:13" ht="12.75">
      <c r="I448" s="9"/>
      <c r="M448" s="9"/>
    </row>
    <row r="449" spans="9:13" ht="12.75">
      <c r="I449" s="9"/>
      <c r="M449" s="9"/>
    </row>
    <row r="450" spans="9:13" ht="12.75">
      <c r="I450" s="9"/>
      <c r="M450" s="9"/>
    </row>
    <row r="451" spans="9:13" ht="12.75">
      <c r="I451" s="9"/>
      <c r="M451" s="9"/>
    </row>
    <row r="452" spans="9:13" ht="12.75">
      <c r="I452" s="9"/>
      <c r="M452" s="9"/>
    </row>
    <row r="453" spans="9:13" ht="12.75">
      <c r="I453" s="9"/>
      <c r="M453" s="9"/>
    </row>
    <row r="454" spans="9:13" ht="12.75">
      <c r="I454" s="9"/>
      <c r="M454" s="9"/>
    </row>
    <row r="455" spans="9:13" ht="12.75">
      <c r="I455" s="9"/>
      <c r="M455" s="9"/>
    </row>
    <row r="456" spans="9:13" ht="12.75">
      <c r="I456" s="9"/>
      <c r="M456" s="9"/>
    </row>
    <row r="457" spans="9:13" ht="12.75">
      <c r="I457" s="9"/>
      <c r="M457" s="9"/>
    </row>
    <row r="458" spans="9:13" ht="12.75">
      <c r="I458" s="9"/>
      <c r="M458" s="9"/>
    </row>
    <row r="459" spans="9:13" ht="12.75">
      <c r="I459" s="9"/>
      <c r="M459" s="9"/>
    </row>
    <row r="460" spans="9:13" ht="12.75">
      <c r="I460" s="9"/>
      <c r="M460" s="9"/>
    </row>
    <row r="461" spans="9:13" ht="12.75">
      <c r="I461" s="9"/>
      <c r="M461" s="9"/>
    </row>
    <row r="462" spans="9:13" ht="12.75">
      <c r="I462" s="9"/>
      <c r="M462" s="9"/>
    </row>
    <row r="463" spans="9:13" ht="12.75">
      <c r="I463" s="9"/>
      <c r="M463" s="9"/>
    </row>
    <row r="464" spans="9:13" ht="12.75">
      <c r="I464" s="9"/>
      <c r="M464" s="9"/>
    </row>
    <row r="465" spans="9:13" ht="12.75">
      <c r="I465" s="9"/>
      <c r="M465" s="9"/>
    </row>
    <row r="466" spans="9:13" ht="12.75">
      <c r="I466" s="9"/>
      <c r="M466" s="9"/>
    </row>
    <row r="467" spans="9:13" ht="12.75">
      <c r="I467" s="9"/>
      <c r="M467" s="9"/>
    </row>
    <row r="468" spans="9:13" ht="12.75">
      <c r="I468" s="9"/>
      <c r="M468" s="9"/>
    </row>
    <row r="469" spans="9:13" ht="12.75">
      <c r="I469" s="9"/>
      <c r="M469" s="9"/>
    </row>
    <row r="470" spans="9:13" ht="12.75">
      <c r="I470" s="9"/>
      <c r="M470" s="9"/>
    </row>
    <row r="471" spans="9:13" ht="12.75">
      <c r="I471" s="9"/>
      <c r="M471" s="9"/>
    </row>
    <row r="472" spans="9:13" ht="12.75">
      <c r="I472" s="9"/>
      <c r="M472" s="9"/>
    </row>
    <row r="473" spans="9:13" ht="12.75">
      <c r="I473" s="9"/>
      <c r="M473" s="9"/>
    </row>
    <row r="474" spans="9:13" ht="12.75">
      <c r="I474" s="9"/>
      <c r="M474" s="9"/>
    </row>
    <row r="475" spans="9:13" ht="12.75">
      <c r="I475" s="9"/>
      <c r="M475" s="9"/>
    </row>
    <row r="476" spans="9:13" ht="12.75">
      <c r="I476" s="9"/>
      <c r="M476" s="9"/>
    </row>
    <row r="477" spans="9:13" ht="12.75">
      <c r="I477" s="9"/>
      <c r="M477" s="9"/>
    </row>
    <row r="478" spans="9:13" ht="12.75">
      <c r="I478" s="9"/>
      <c r="M478" s="9"/>
    </row>
    <row r="479" spans="9:13" ht="12.75">
      <c r="I479" s="9"/>
      <c r="M479" s="9"/>
    </row>
    <row r="480" spans="9:13" ht="12.75">
      <c r="I480" s="9"/>
      <c r="M480" s="9"/>
    </row>
    <row r="481" spans="9:13" ht="12.75">
      <c r="I481" s="9"/>
      <c r="M481" s="9"/>
    </row>
    <row r="482" spans="9:13" ht="12.75">
      <c r="I482" s="9"/>
      <c r="M482" s="9"/>
    </row>
    <row r="483" spans="9:13" ht="12.75">
      <c r="I483" s="9"/>
      <c r="M483" s="9"/>
    </row>
    <row r="484" spans="9:13" ht="12.75">
      <c r="I484" s="9"/>
      <c r="M484" s="9"/>
    </row>
    <row r="485" spans="9:13" ht="12.75">
      <c r="I485" s="9"/>
      <c r="M485" s="9"/>
    </row>
    <row r="486" spans="9:13" ht="12.75">
      <c r="I486" s="9"/>
      <c r="M486" s="9"/>
    </row>
    <row r="487" spans="9:13" ht="12.75">
      <c r="I487" s="9"/>
      <c r="M487" s="9"/>
    </row>
    <row r="488" spans="9:13" ht="12.75">
      <c r="I488" s="9"/>
      <c r="M488" s="9"/>
    </row>
    <row r="489" spans="9:13" ht="12.75">
      <c r="I489" s="9"/>
      <c r="M489" s="9"/>
    </row>
    <row r="490" spans="9:13" ht="12.75">
      <c r="I490" s="9"/>
      <c r="M490" s="9"/>
    </row>
    <row r="491" spans="9:13" ht="12.75">
      <c r="I491" s="9"/>
      <c r="M491" s="9"/>
    </row>
    <row r="492" spans="9:13" ht="12.75">
      <c r="I492" s="9"/>
      <c r="M492" s="9"/>
    </row>
    <row r="493" spans="9:13" ht="12.75">
      <c r="I493" s="9"/>
      <c r="M493" s="9"/>
    </row>
    <row r="494" spans="9:13" ht="12.75">
      <c r="I494" s="9"/>
      <c r="M494" s="9"/>
    </row>
    <row r="495" spans="9:13" ht="12.75">
      <c r="I495" s="9"/>
      <c r="M495" s="9"/>
    </row>
    <row r="496" spans="9:13" ht="12.75">
      <c r="I496" s="9"/>
      <c r="M496" s="9"/>
    </row>
    <row r="497" spans="9:13" ht="12.75">
      <c r="I497" s="9"/>
      <c r="M497" s="9"/>
    </row>
    <row r="498" spans="9:13" ht="12.75">
      <c r="I498" s="9"/>
      <c r="M498" s="9"/>
    </row>
    <row r="499" spans="9:13" ht="12.75">
      <c r="I499" s="9"/>
      <c r="M499" s="9"/>
    </row>
    <row r="500" spans="9:13" ht="12.75">
      <c r="I500" s="9"/>
      <c r="M500" s="9"/>
    </row>
    <row r="501" spans="9:13" ht="12.75">
      <c r="I501" s="9"/>
      <c r="M501" s="9"/>
    </row>
    <row r="502" spans="9:13" ht="12.75">
      <c r="I502" s="9"/>
      <c r="M502" s="9"/>
    </row>
    <row r="503" spans="9:13" ht="12.75">
      <c r="I503" s="9"/>
      <c r="M503" s="9"/>
    </row>
    <row r="504" spans="9:13" ht="12.75">
      <c r="I504" s="9"/>
      <c r="M504" s="9"/>
    </row>
    <row r="505" spans="9:13" ht="12.75">
      <c r="I505" s="9"/>
      <c r="M505" s="9"/>
    </row>
    <row r="506" spans="9:13" ht="12.75">
      <c r="I506" s="9"/>
      <c r="M506" s="9"/>
    </row>
    <row r="507" spans="9:13" ht="12.75">
      <c r="I507" s="9"/>
      <c r="M507" s="9"/>
    </row>
    <row r="508" spans="9:13" ht="12.75">
      <c r="I508" s="9"/>
      <c r="M508" s="9"/>
    </row>
    <row r="509" spans="9:13" ht="12.75">
      <c r="I509" s="9"/>
      <c r="M509" s="9"/>
    </row>
    <row r="510" spans="9:13" ht="12.75">
      <c r="I510" s="9"/>
      <c r="M510" s="9"/>
    </row>
    <row r="511" spans="9:13" ht="12.75">
      <c r="I511" s="9"/>
      <c r="M511" s="9"/>
    </row>
    <row r="512" spans="9:13" ht="12.75">
      <c r="I512" s="9"/>
      <c r="M512" s="9"/>
    </row>
    <row r="513" spans="9:13" ht="12.75">
      <c r="I513" s="9"/>
      <c r="M513" s="9"/>
    </row>
    <row r="514" spans="9:13" ht="12.75">
      <c r="I514" s="9"/>
      <c r="M514" s="9"/>
    </row>
    <row r="515" spans="9:13" ht="12.75">
      <c r="I515" s="9"/>
      <c r="M515" s="9"/>
    </row>
    <row r="516" spans="9:13" ht="12.75">
      <c r="I516" s="9"/>
      <c r="M516" s="9"/>
    </row>
    <row r="517" spans="9:13" ht="12.75">
      <c r="I517" s="9"/>
      <c r="M517" s="9"/>
    </row>
    <row r="518" spans="9:13" ht="12.75">
      <c r="I518" s="9"/>
      <c r="M518" s="9"/>
    </row>
    <row r="519" spans="9:13" ht="12.75">
      <c r="I519" s="9"/>
      <c r="M519" s="9"/>
    </row>
    <row r="520" spans="9:13" ht="12.75">
      <c r="I520" s="9"/>
      <c r="M520" s="9"/>
    </row>
    <row r="521" spans="9:13" ht="12.75">
      <c r="I521" s="9"/>
      <c r="M521" s="9"/>
    </row>
    <row r="522" spans="9:13" ht="12.75">
      <c r="I522" s="9"/>
      <c r="M522" s="9"/>
    </row>
    <row r="523" spans="9:13" ht="12.75">
      <c r="I523" s="9"/>
      <c r="M523" s="9"/>
    </row>
    <row r="524" spans="9:13" ht="12.75">
      <c r="I524" s="9"/>
      <c r="M524" s="9"/>
    </row>
    <row r="525" spans="9:13" ht="12.75">
      <c r="I525" s="9"/>
      <c r="M525" s="9"/>
    </row>
    <row r="526" spans="9:13" ht="12.75">
      <c r="I526" s="9"/>
      <c r="M526" s="9"/>
    </row>
    <row r="527" spans="9:13" ht="12.75">
      <c r="I527" s="9"/>
      <c r="M527" s="9"/>
    </row>
    <row r="528" spans="9:13" ht="12.75">
      <c r="I528" s="9"/>
      <c r="M528" s="9"/>
    </row>
    <row r="529" spans="9:13" ht="12.75">
      <c r="I529" s="9"/>
      <c r="M529" s="9"/>
    </row>
    <row r="530" spans="9:13" ht="12.75">
      <c r="I530" s="9"/>
      <c r="M530" s="9"/>
    </row>
    <row r="531" spans="9:13" ht="12.75">
      <c r="I531" s="9"/>
      <c r="M531" s="9"/>
    </row>
    <row r="532" spans="9:13" ht="12.75">
      <c r="I532" s="9"/>
      <c r="M532" s="9"/>
    </row>
    <row r="533" spans="9:13" ht="12.75">
      <c r="I533" s="9"/>
      <c r="M533" s="9"/>
    </row>
    <row r="534" ht="12.75">
      <c r="M534" s="9"/>
    </row>
    <row r="535" ht="12.75">
      <c r="M535" s="9"/>
    </row>
    <row r="536" ht="12.75">
      <c r="M536" s="9"/>
    </row>
    <row r="537" ht="12.75">
      <c r="M537" s="9"/>
    </row>
    <row r="538" ht="12.75">
      <c r="M538" s="9"/>
    </row>
    <row r="539" ht="12.75">
      <c r="M539" s="9"/>
    </row>
    <row r="540" ht="12.75">
      <c r="M540" s="9"/>
    </row>
    <row r="541" ht="12.75">
      <c r="M541" s="9"/>
    </row>
    <row r="542" ht="12.75">
      <c r="M542" s="9"/>
    </row>
    <row r="543" ht="12.75">
      <c r="M543" s="9"/>
    </row>
    <row r="544" ht="12.75">
      <c r="M544" s="9"/>
    </row>
    <row r="545" ht="12.75">
      <c r="M545" s="9"/>
    </row>
    <row r="546" ht="12.75">
      <c r="M546" s="9"/>
    </row>
    <row r="547" ht="12.75">
      <c r="M547" s="9"/>
    </row>
    <row r="548" ht="12.75">
      <c r="M548" s="9"/>
    </row>
    <row r="549" ht="12.75">
      <c r="M549" s="9"/>
    </row>
    <row r="550" ht="12.75">
      <c r="M550" s="9"/>
    </row>
    <row r="551" ht="12.75">
      <c r="M551" s="9"/>
    </row>
    <row r="552" ht="12.75">
      <c r="M552" s="9"/>
    </row>
    <row r="553" ht="12.75">
      <c r="M553" s="9"/>
    </row>
    <row r="554" ht="12.75">
      <c r="M554" s="9"/>
    </row>
    <row r="555" ht="12.75">
      <c r="M555" s="9"/>
    </row>
    <row r="556" ht="12.75">
      <c r="M556" s="9"/>
    </row>
    <row r="557" ht="12.75">
      <c r="M557" s="9"/>
    </row>
    <row r="558" ht="12.75">
      <c r="M558" s="9"/>
    </row>
    <row r="559" ht="12.75">
      <c r="M559" s="9"/>
    </row>
    <row r="560" ht="12.75">
      <c r="M560" s="9"/>
    </row>
    <row r="561" ht="12.75">
      <c r="M561" s="9"/>
    </row>
    <row r="562" ht="12.75">
      <c r="M562" s="9"/>
    </row>
    <row r="563" ht="12.75">
      <c r="M563" s="9"/>
    </row>
    <row r="564" ht="12.75">
      <c r="M564" s="9"/>
    </row>
    <row r="565" ht="12.75">
      <c r="M565" s="9"/>
    </row>
    <row r="566" ht="12.75">
      <c r="M566" s="9"/>
    </row>
    <row r="567" ht="12.75">
      <c r="M567" s="9"/>
    </row>
    <row r="568" ht="12.75">
      <c r="M568" s="9"/>
    </row>
    <row r="569" ht="12.75">
      <c r="M569" s="9"/>
    </row>
    <row r="570" ht="12.75">
      <c r="M570" s="9"/>
    </row>
    <row r="571" ht="12.75">
      <c r="M571" s="9"/>
    </row>
    <row r="572" ht="12.75">
      <c r="M572" s="9"/>
    </row>
    <row r="573" ht="12.75">
      <c r="M573" s="9"/>
    </row>
    <row r="574" ht="12.75">
      <c r="M574" s="9"/>
    </row>
    <row r="575" ht="12.75">
      <c r="M575" s="9"/>
    </row>
    <row r="576" ht="12.75">
      <c r="M576" s="9"/>
    </row>
    <row r="577" ht="12.75">
      <c r="M577" s="9"/>
    </row>
    <row r="578" ht="12.75">
      <c r="M578" s="9"/>
    </row>
    <row r="579" ht="12.75">
      <c r="M579" s="9"/>
    </row>
    <row r="580" ht="12.75">
      <c r="M580" s="9"/>
    </row>
    <row r="581" ht="12.75">
      <c r="M581" s="9"/>
    </row>
    <row r="582" ht="12.75">
      <c r="M582" s="9"/>
    </row>
    <row r="583" ht="12.75">
      <c r="M583" s="9"/>
    </row>
    <row r="584" ht="12.75">
      <c r="M584" s="9"/>
    </row>
    <row r="585" ht="12.75">
      <c r="M585" s="9"/>
    </row>
    <row r="586" ht="12.75">
      <c r="M586" s="9"/>
    </row>
    <row r="587" ht="12.75">
      <c r="M587" s="9"/>
    </row>
    <row r="588" ht="12.75">
      <c r="M588" s="9"/>
    </row>
    <row r="589" ht="12.75">
      <c r="M589" s="9"/>
    </row>
    <row r="590" ht="12.75">
      <c r="M590" s="9"/>
    </row>
    <row r="591" ht="12.75">
      <c r="M591" s="9"/>
    </row>
    <row r="592" ht="12.75">
      <c r="M592" s="9"/>
    </row>
    <row r="593" ht="12.75">
      <c r="M593" s="9"/>
    </row>
    <row r="594" ht="12.75">
      <c r="M594" s="9"/>
    </row>
    <row r="595" ht="12.75">
      <c r="M595" s="9"/>
    </row>
    <row r="596" ht="12.75">
      <c r="M596" s="9"/>
    </row>
    <row r="597" ht="12.75">
      <c r="M597" s="9"/>
    </row>
    <row r="598" ht="12.75">
      <c r="M598" s="9"/>
    </row>
    <row r="599" ht="12.75">
      <c r="M599" s="9"/>
    </row>
    <row r="600" ht="12.75">
      <c r="M600" s="9"/>
    </row>
    <row r="601" ht="12.75">
      <c r="M601" s="9"/>
    </row>
    <row r="602" ht="12.75">
      <c r="M602" s="9"/>
    </row>
    <row r="603" ht="12.75">
      <c r="M603" s="9"/>
    </row>
    <row r="604" ht="12.75">
      <c r="M604" s="9"/>
    </row>
    <row r="605" ht="12.75">
      <c r="M605" s="9"/>
    </row>
    <row r="606" ht="12.75">
      <c r="M606" s="9"/>
    </row>
    <row r="607" ht="12.75">
      <c r="M607" s="9"/>
    </row>
    <row r="608" ht="12.75">
      <c r="M608" s="9"/>
    </row>
    <row r="609" ht="12.75">
      <c r="M609" s="9"/>
    </row>
    <row r="610" ht="12.75">
      <c r="M610" s="9"/>
    </row>
    <row r="611" ht="12.75">
      <c r="M611" s="9"/>
    </row>
    <row r="612" ht="12.75">
      <c r="M612" s="9"/>
    </row>
    <row r="613" ht="12.75">
      <c r="M613" s="9"/>
    </row>
    <row r="614" ht="12.75">
      <c r="M614" s="9"/>
    </row>
    <row r="615" ht="12.75">
      <c r="M615" s="9"/>
    </row>
    <row r="616" ht="12.75">
      <c r="M616" s="9"/>
    </row>
    <row r="617" ht="12.75">
      <c r="M617" s="9"/>
    </row>
    <row r="618" ht="12.75">
      <c r="M618" s="9"/>
    </row>
    <row r="619" ht="12.75">
      <c r="M619" s="9"/>
    </row>
    <row r="620" ht="12.75">
      <c r="M620" s="9"/>
    </row>
    <row r="621" ht="12.75">
      <c r="M621" s="9"/>
    </row>
    <row r="622" ht="12.75">
      <c r="M622" s="9"/>
    </row>
    <row r="623" ht="12.75">
      <c r="M623" s="9"/>
    </row>
    <row r="624" ht="12.75">
      <c r="M624" s="9"/>
    </row>
    <row r="625" ht="12.75">
      <c r="M625" s="9"/>
    </row>
    <row r="626" ht="12.75">
      <c r="M626" s="9"/>
    </row>
    <row r="627" ht="12.75">
      <c r="M627" s="9"/>
    </row>
    <row r="628" ht="12.75">
      <c r="M628" s="9"/>
    </row>
    <row r="629" ht="12.75">
      <c r="M629" s="9"/>
    </row>
    <row r="630" ht="12.75">
      <c r="M630" s="9"/>
    </row>
    <row r="631" ht="12.75">
      <c r="M631" s="9"/>
    </row>
    <row r="632" ht="12.75">
      <c r="M632" s="9"/>
    </row>
    <row r="633" ht="12.75">
      <c r="M633" s="9"/>
    </row>
    <row r="634" ht="12.75">
      <c r="M634" s="9"/>
    </row>
    <row r="635" ht="12.75">
      <c r="M635" s="9"/>
    </row>
    <row r="636" ht="12.75">
      <c r="M636" s="9"/>
    </row>
    <row r="637" ht="12.75">
      <c r="M637" s="9"/>
    </row>
    <row r="638" ht="12.75">
      <c r="M638" s="9"/>
    </row>
    <row r="639" ht="12.75">
      <c r="M639" s="9"/>
    </row>
    <row r="640" ht="12.75">
      <c r="M640" s="9"/>
    </row>
    <row r="641" ht="12.75">
      <c r="M641" s="9"/>
    </row>
    <row r="642" ht="12.75">
      <c r="M642" s="9"/>
    </row>
    <row r="643" ht="12.75">
      <c r="M643" s="9"/>
    </row>
    <row r="644" ht="12.75">
      <c r="M644" s="9"/>
    </row>
    <row r="645" ht="12.75">
      <c r="M645" s="9"/>
    </row>
    <row r="646" ht="12.75">
      <c r="M646" s="9"/>
    </row>
    <row r="647" ht="12.75">
      <c r="M647" s="9"/>
    </row>
    <row r="648" ht="12.75">
      <c r="M648" s="9"/>
    </row>
    <row r="649" ht="12.75">
      <c r="M649" s="9"/>
    </row>
    <row r="650" ht="12.75">
      <c r="M650" s="9"/>
    </row>
    <row r="651" ht="12.75">
      <c r="M651" s="9"/>
    </row>
    <row r="652" ht="12.75">
      <c r="M652" s="9"/>
    </row>
    <row r="653" ht="12.75">
      <c r="M653" s="9"/>
    </row>
    <row r="654" ht="12.75">
      <c r="M654" s="9"/>
    </row>
    <row r="655" ht="12.75">
      <c r="M655" s="9"/>
    </row>
    <row r="656" ht="12.75">
      <c r="M656" s="9"/>
    </row>
    <row r="657" ht="12.75">
      <c r="M657" s="9"/>
    </row>
    <row r="658" ht="12.75">
      <c r="M658" s="9"/>
    </row>
    <row r="659" ht="12.75">
      <c r="M659" s="9"/>
    </row>
    <row r="660" ht="12.75">
      <c r="M660" s="9"/>
    </row>
    <row r="661" ht="12.75">
      <c r="M661" s="9"/>
    </row>
    <row r="662" ht="12.75">
      <c r="M662" s="9"/>
    </row>
    <row r="663" ht="12.75">
      <c r="M663" s="9"/>
    </row>
    <row r="664" ht="12.75">
      <c r="M664" s="9"/>
    </row>
    <row r="665" ht="12.75">
      <c r="M665" s="9"/>
    </row>
    <row r="666" ht="12.75">
      <c r="M666" s="9"/>
    </row>
    <row r="667" ht="12.75">
      <c r="M667" s="9"/>
    </row>
    <row r="668" ht="12.75">
      <c r="M668" s="9"/>
    </row>
    <row r="669" ht="12.75">
      <c r="M669" s="9"/>
    </row>
    <row r="670" ht="12.75">
      <c r="M670" s="9"/>
    </row>
    <row r="671" ht="12.75">
      <c r="M671" s="9"/>
    </row>
    <row r="672" ht="12.75">
      <c r="M672" s="9"/>
    </row>
    <row r="673" ht="12.75">
      <c r="M673" s="9"/>
    </row>
    <row r="674" ht="12.75">
      <c r="M674" s="9"/>
    </row>
    <row r="675" ht="12.75">
      <c r="M675" s="9"/>
    </row>
    <row r="676" ht="12.75">
      <c r="M676" s="9"/>
    </row>
    <row r="677" ht="12.75">
      <c r="M677" s="9"/>
    </row>
    <row r="678" ht="12.75">
      <c r="M678" s="9"/>
    </row>
    <row r="679" ht="12.75">
      <c r="M679" s="9"/>
    </row>
    <row r="680" ht="12.75">
      <c r="M680" s="9"/>
    </row>
    <row r="681" ht="12.75">
      <c r="M681" s="9"/>
    </row>
    <row r="682" ht="12.75">
      <c r="M682" s="9"/>
    </row>
    <row r="683" ht="12.75">
      <c r="M683" s="9"/>
    </row>
    <row r="684" ht="12.75">
      <c r="M684" s="9"/>
    </row>
    <row r="685" ht="12.75">
      <c r="M685" s="9"/>
    </row>
    <row r="686" ht="12.75">
      <c r="M686" s="9"/>
    </row>
    <row r="687" ht="12.75">
      <c r="M687" s="9"/>
    </row>
    <row r="688" ht="12.75">
      <c r="M688" s="9"/>
    </row>
    <row r="689" ht="12.75">
      <c r="M689" s="9"/>
    </row>
    <row r="690" ht="12.75">
      <c r="M690" s="9"/>
    </row>
    <row r="691" ht="12.75">
      <c r="M691" s="9"/>
    </row>
    <row r="692" ht="12.75">
      <c r="M692" s="9"/>
    </row>
    <row r="693" ht="12.75">
      <c r="M693" s="9"/>
    </row>
    <row r="694" ht="12.75">
      <c r="M694" s="9"/>
    </row>
    <row r="695" ht="12.75">
      <c r="M695" s="9"/>
    </row>
    <row r="696" ht="12.75">
      <c r="M696" s="9"/>
    </row>
    <row r="697" ht="12.75">
      <c r="M697" s="9"/>
    </row>
    <row r="698" ht="12.75">
      <c r="M698" s="9"/>
    </row>
    <row r="699" ht="12.75">
      <c r="M699" s="9"/>
    </row>
    <row r="700" ht="12.75">
      <c r="M700" s="9"/>
    </row>
    <row r="701" ht="12.75">
      <c r="M701" s="9"/>
    </row>
    <row r="702" ht="12.75">
      <c r="M702" s="9"/>
    </row>
  </sheetData>
  <mergeCells count="4">
    <mergeCell ref="I78:K78"/>
    <mergeCell ref="M78:O78"/>
    <mergeCell ref="I15:K15"/>
    <mergeCell ref="M15:O15"/>
  </mergeCells>
  <printOptions/>
  <pageMargins left="0.5" right="0.33" top="0.58" bottom="0.4" header="0.5" footer="0.51"/>
  <pageSetup horizontalDpi="180" verticalDpi="180" orientation="portrait" paperSize="9" scale="90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92"/>
  <sheetViews>
    <sheetView tabSelected="1" workbookViewId="0" topLeftCell="B13">
      <selection activeCell="I26" sqref="I26"/>
    </sheetView>
  </sheetViews>
  <sheetFormatPr defaultColWidth="9.140625" defaultRowHeight="12.75"/>
  <cols>
    <col min="1" max="1" width="1.7109375" style="1" customWidth="1"/>
    <col min="2" max="2" width="2.8515625" style="1" customWidth="1"/>
    <col min="3" max="3" width="1.8515625" style="1" customWidth="1"/>
    <col min="4" max="4" width="0.9921875" style="1" customWidth="1"/>
    <col min="5" max="5" width="2.8515625" style="1" customWidth="1"/>
    <col min="6" max="7" width="9.140625" style="1" customWidth="1"/>
    <col min="8" max="8" width="7.7109375" style="1" customWidth="1"/>
    <col min="9" max="9" width="11.140625" style="1" customWidth="1"/>
    <col min="10" max="10" width="11.7109375" style="1" customWidth="1"/>
    <col min="11" max="11" width="0.85546875" style="3" customWidth="1"/>
    <col min="12" max="12" width="6.7109375" style="3" customWidth="1"/>
    <col min="13" max="13" width="2.7109375" style="3" customWidth="1"/>
    <col min="14" max="14" width="2.7109375" style="1" customWidth="1"/>
    <col min="15" max="15" width="11.7109375" style="1" customWidth="1"/>
    <col min="16" max="16" width="1.7109375" style="1" customWidth="1"/>
    <col min="17" max="59" width="9.140625" style="1" customWidth="1"/>
  </cols>
  <sheetData>
    <row r="1" ht="12.75">
      <c r="B1" s="2" t="s">
        <v>0</v>
      </c>
    </row>
    <row r="2" ht="12.75">
      <c r="B2" s="2" t="s">
        <v>60</v>
      </c>
    </row>
    <row r="3" ht="12.75">
      <c r="B3" s="2"/>
    </row>
    <row r="4" ht="12.75">
      <c r="B4" s="2" t="s">
        <v>1</v>
      </c>
    </row>
    <row r="5" ht="9" customHeight="1"/>
    <row r="6" ht="12.75">
      <c r="B6" s="2" t="s">
        <v>42</v>
      </c>
    </row>
    <row r="7" ht="12.75">
      <c r="B7" s="2"/>
    </row>
    <row r="8" ht="12.75">
      <c r="B8" s="2"/>
    </row>
    <row r="9" spans="2:16" ht="12.75">
      <c r="B9" s="2"/>
      <c r="J9" s="5" t="s">
        <v>121</v>
      </c>
      <c r="O9" s="49" t="s">
        <v>122</v>
      </c>
      <c r="P9" s="49"/>
    </row>
    <row r="10" ht="3" customHeight="1"/>
    <row r="11" spans="10:15" ht="12.75">
      <c r="J11" s="38" t="s">
        <v>108</v>
      </c>
      <c r="K11" s="5"/>
      <c r="L11" s="5"/>
      <c r="M11" s="5"/>
      <c r="O11" s="38" t="s">
        <v>61</v>
      </c>
    </row>
    <row r="12" spans="10:14" ht="12.75">
      <c r="J12" s="38" t="s">
        <v>111</v>
      </c>
      <c r="K12" s="5"/>
      <c r="L12" s="6"/>
      <c r="M12" s="6"/>
      <c r="N12" s="4" t="s">
        <v>55</v>
      </c>
    </row>
    <row r="13" spans="10:15" ht="12.75">
      <c r="J13" s="39" t="s">
        <v>114</v>
      </c>
      <c r="K13" s="7"/>
      <c r="L13" s="6"/>
      <c r="M13" s="6"/>
      <c r="O13" s="39" t="s">
        <v>107</v>
      </c>
    </row>
    <row r="14" spans="10:15" ht="12.75">
      <c r="J14" s="38" t="s">
        <v>63</v>
      </c>
      <c r="K14" s="5"/>
      <c r="L14" s="5"/>
      <c r="M14" s="5"/>
      <c r="O14" s="38" t="s">
        <v>62</v>
      </c>
    </row>
    <row r="15" ht="6.75" customHeight="1">
      <c r="K15" s="8"/>
    </row>
    <row r="16" ht="6.75" customHeight="1">
      <c r="K16" s="8"/>
    </row>
    <row r="17" spans="2:15" ht="15.75" customHeight="1">
      <c r="B17" s="10">
        <v>1</v>
      </c>
      <c r="C17" s="10"/>
      <c r="E17" s="1" t="s">
        <v>76</v>
      </c>
      <c r="J17" s="11">
        <v>45357</v>
      </c>
      <c r="K17" s="12"/>
      <c r="O17" s="11">
        <v>43607</v>
      </c>
    </row>
    <row r="18" spans="2:15" ht="15.75" customHeight="1">
      <c r="B18" s="10">
        <v>2</v>
      </c>
      <c r="C18" s="10"/>
      <c r="E18" s="1" t="s">
        <v>68</v>
      </c>
      <c r="J18" s="11">
        <v>255</v>
      </c>
      <c r="K18" s="12"/>
      <c r="O18" s="11">
        <v>181</v>
      </c>
    </row>
    <row r="19" spans="2:15" ht="7.5" customHeight="1">
      <c r="B19" s="10"/>
      <c r="C19" s="10"/>
      <c r="J19" s="11"/>
      <c r="K19" s="12"/>
      <c r="O19" s="11"/>
    </row>
    <row r="20" spans="2:15" ht="15.75" customHeight="1">
      <c r="B20" s="10">
        <v>3</v>
      </c>
      <c r="E20" s="1" t="s">
        <v>46</v>
      </c>
      <c r="J20" s="11"/>
      <c r="K20" s="12"/>
      <c r="O20" s="11"/>
    </row>
    <row r="21" spans="2:15" ht="15.75" customHeight="1">
      <c r="B21" s="10"/>
      <c r="F21" s="1" t="s">
        <v>94</v>
      </c>
      <c r="J21" s="11">
        <v>14464</v>
      </c>
      <c r="K21" s="12"/>
      <c r="O21" s="11">
        <v>11195</v>
      </c>
    </row>
    <row r="22" spans="2:15" ht="15.75" customHeight="1">
      <c r="B22" s="10"/>
      <c r="F22" s="1" t="s">
        <v>77</v>
      </c>
      <c r="J22" s="11"/>
      <c r="K22" s="12"/>
      <c r="O22" s="11"/>
    </row>
    <row r="23" spans="2:15" ht="15.75" customHeight="1">
      <c r="B23" s="10"/>
      <c r="F23" s="1" t="s">
        <v>78</v>
      </c>
      <c r="J23" s="11">
        <v>0</v>
      </c>
      <c r="K23" s="12"/>
      <c r="O23" s="11">
        <v>6</v>
      </c>
    </row>
    <row r="24" spans="2:15" ht="15.75" customHeight="1">
      <c r="B24" s="10"/>
      <c r="F24" s="1" t="s">
        <v>95</v>
      </c>
      <c r="J24" s="11">
        <v>9095</v>
      </c>
      <c r="K24" s="12"/>
      <c r="O24" s="11">
        <f>12476</f>
        <v>12476</v>
      </c>
    </row>
    <row r="25" spans="2:15" ht="15.75" customHeight="1">
      <c r="B25" s="10"/>
      <c r="F25" s="1" t="s">
        <v>96</v>
      </c>
      <c r="J25" s="11">
        <v>16141</v>
      </c>
      <c r="K25" s="12"/>
      <c r="O25" s="11">
        <v>12172</v>
      </c>
    </row>
    <row r="26" spans="2:15" ht="15.75" customHeight="1">
      <c r="B26" s="10"/>
      <c r="F26" s="1" t="s">
        <v>125</v>
      </c>
      <c r="J26" s="11">
        <v>93</v>
      </c>
      <c r="K26" s="12"/>
      <c r="O26" s="11">
        <v>1281</v>
      </c>
    </row>
    <row r="27" spans="2:15" ht="15.75" customHeight="1">
      <c r="B27" s="10"/>
      <c r="F27" s="1" t="s">
        <v>97</v>
      </c>
      <c r="J27" s="11">
        <v>483</v>
      </c>
      <c r="K27" s="12"/>
      <c r="O27" s="11">
        <v>2198</v>
      </c>
    </row>
    <row r="28" spans="2:15" ht="13.5" customHeight="1">
      <c r="B28" s="10"/>
      <c r="J28" s="16">
        <f>SUM(J21:J27)</f>
        <v>40276</v>
      </c>
      <c r="K28" s="12"/>
      <c r="O28" s="16">
        <f>SUM(O21:O27)</f>
        <v>39328</v>
      </c>
    </row>
    <row r="29" spans="2:15" ht="15" customHeight="1">
      <c r="B29" s="10">
        <v>4</v>
      </c>
      <c r="C29" s="10"/>
      <c r="E29" s="1" t="s">
        <v>43</v>
      </c>
      <c r="J29" s="11"/>
      <c r="K29" s="12"/>
      <c r="O29" s="11"/>
    </row>
    <row r="30" spans="2:15" ht="15" customHeight="1">
      <c r="B30" s="10"/>
      <c r="C30" s="10"/>
      <c r="F30" s="1" t="s">
        <v>98</v>
      </c>
      <c r="J30" s="11">
        <v>3479</v>
      </c>
      <c r="K30" s="12"/>
      <c r="O30" s="11">
        <v>3826</v>
      </c>
    </row>
    <row r="31" spans="2:15" ht="15" customHeight="1">
      <c r="B31" s="10"/>
      <c r="C31" s="10"/>
      <c r="F31" s="1" t="s">
        <v>99</v>
      </c>
      <c r="J31" s="11">
        <v>2179</v>
      </c>
      <c r="K31" s="12"/>
      <c r="O31" s="11">
        <v>918</v>
      </c>
    </row>
    <row r="32" spans="2:15" ht="15" customHeight="1">
      <c r="B32" s="10"/>
      <c r="C32" s="10"/>
      <c r="F32" s="1" t="s">
        <v>100</v>
      </c>
      <c r="J32" s="11">
        <v>510</v>
      </c>
      <c r="K32" s="12"/>
      <c r="O32" s="11">
        <v>602</v>
      </c>
    </row>
    <row r="33" spans="2:15" ht="15.75" customHeight="1">
      <c r="B33" s="10"/>
      <c r="C33" s="10"/>
      <c r="F33" s="1" t="s">
        <v>44</v>
      </c>
      <c r="J33" s="11">
        <v>4428</v>
      </c>
      <c r="K33" s="12"/>
      <c r="O33" s="11">
        <v>2438</v>
      </c>
    </row>
    <row r="34" spans="2:15" ht="15.75" customHeight="1">
      <c r="B34" s="10"/>
      <c r="C34" s="10"/>
      <c r="F34" s="1" t="s">
        <v>45</v>
      </c>
      <c r="J34" s="11">
        <v>567</v>
      </c>
      <c r="K34" s="12"/>
      <c r="O34" s="11">
        <v>1792</v>
      </c>
    </row>
    <row r="35" spans="2:15" ht="15.75" customHeight="1">
      <c r="B35" s="10"/>
      <c r="C35" s="10"/>
      <c r="F35" s="1" t="s">
        <v>67</v>
      </c>
      <c r="J35" s="11">
        <f>-63+65</f>
        <v>2</v>
      </c>
      <c r="K35" s="12"/>
      <c r="O35" s="11">
        <f>-63+65</f>
        <v>2</v>
      </c>
    </row>
    <row r="36" spans="2:15" ht="15.75" customHeight="1">
      <c r="B36" s="10"/>
      <c r="C36" s="10"/>
      <c r="F36" s="1" t="s">
        <v>57</v>
      </c>
      <c r="J36" s="15">
        <v>1890</v>
      </c>
      <c r="K36" s="12"/>
      <c r="O36" s="15">
        <v>1890</v>
      </c>
    </row>
    <row r="37" spans="2:15" ht="15.75" customHeight="1">
      <c r="B37" s="10"/>
      <c r="C37" s="10"/>
      <c r="J37" s="16">
        <f>SUM(J30:J36)</f>
        <v>13055</v>
      </c>
      <c r="K37" s="12"/>
      <c r="O37" s="16">
        <f>SUM(O30:O36)</f>
        <v>11468</v>
      </c>
    </row>
    <row r="38" spans="2:15" ht="10.5" customHeight="1">
      <c r="B38" s="10"/>
      <c r="C38" s="10"/>
      <c r="J38" s="17"/>
      <c r="K38" s="12"/>
      <c r="O38" s="17"/>
    </row>
    <row r="39" spans="2:15" ht="15.75" customHeight="1">
      <c r="B39" s="10">
        <v>5</v>
      </c>
      <c r="C39" s="10"/>
      <c r="E39" s="1" t="s">
        <v>58</v>
      </c>
      <c r="J39" s="15">
        <f>J28-J37</f>
        <v>27221</v>
      </c>
      <c r="K39" s="12"/>
      <c r="O39" s="15">
        <f>O28-O37</f>
        <v>27860</v>
      </c>
    </row>
    <row r="40" spans="2:15" ht="6.75" customHeight="1">
      <c r="B40" s="10"/>
      <c r="C40" s="10"/>
      <c r="J40" s="11"/>
      <c r="K40" s="12"/>
      <c r="O40" s="11"/>
    </row>
    <row r="41" spans="10:15" ht="15.75" customHeight="1" thickBot="1">
      <c r="J41" s="18">
        <f>SUM(J17:J18)+J39</f>
        <v>72833</v>
      </c>
      <c r="O41" s="18">
        <f>SUM(O17:O18)+O39</f>
        <v>71648</v>
      </c>
    </row>
    <row r="42" spans="2:15" ht="15.75" customHeight="1" thickTop="1">
      <c r="B42" s="10">
        <v>6</v>
      </c>
      <c r="C42" s="10"/>
      <c r="E42" s="1" t="s">
        <v>47</v>
      </c>
      <c r="J42" s="11"/>
      <c r="K42" s="12"/>
      <c r="O42" s="11"/>
    </row>
    <row r="43" spans="2:15" ht="15.75" customHeight="1">
      <c r="B43" s="10"/>
      <c r="C43" s="10"/>
      <c r="E43" s="1" t="s">
        <v>48</v>
      </c>
      <c r="J43" s="11">
        <v>47447</v>
      </c>
      <c r="K43" s="12"/>
      <c r="O43" s="11">
        <v>47244</v>
      </c>
    </row>
    <row r="44" spans="2:15" ht="15.75" customHeight="1">
      <c r="B44" s="10"/>
      <c r="C44" s="10"/>
      <c r="E44" s="1" t="s">
        <v>49</v>
      </c>
      <c r="J44" s="11"/>
      <c r="K44" s="12"/>
      <c r="O44" s="11"/>
    </row>
    <row r="45" spans="2:15" ht="15.75" customHeight="1">
      <c r="B45" s="10"/>
      <c r="C45" s="10"/>
      <c r="F45" s="1" t="s">
        <v>50</v>
      </c>
      <c r="J45" s="11">
        <v>96</v>
      </c>
      <c r="K45" s="12"/>
      <c r="O45" s="11">
        <f>37+18+1+16</f>
        <v>72</v>
      </c>
    </row>
    <row r="46" spans="2:15" ht="15.75" customHeight="1">
      <c r="B46" s="10"/>
      <c r="C46" s="10"/>
      <c r="F46" s="1" t="s">
        <v>51</v>
      </c>
      <c r="J46" s="11">
        <v>6954</v>
      </c>
      <c r="K46" s="12"/>
      <c r="O46" s="11">
        <v>6954</v>
      </c>
    </row>
    <row r="47" spans="2:15" ht="15.75" customHeight="1">
      <c r="B47" s="10"/>
      <c r="C47" s="10"/>
      <c r="F47" s="1" t="s">
        <v>52</v>
      </c>
      <c r="J47" s="15">
        <f>15069+878+362</f>
        <v>16309</v>
      </c>
      <c r="K47" s="12"/>
      <c r="O47" s="15">
        <v>15069</v>
      </c>
    </row>
    <row r="48" spans="2:15" ht="15.75" customHeight="1">
      <c r="B48" s="10"/>
      <c r="C48" s="10"/>
      <c r="J48" s="11">
        <f>SUM(J43:J47)</f>
        <v>70806</v>
      </c>
      <c r="K48" s="12"/>
      <c r="O48" s="11">
        <f>SUM(O43:O47)</f>
        <v>69339</v>
      </c>
    </row>
    <row r="49" spans="2:15" ht="15.75" customHeight="1">
      <c r="B49" s="10">
        <v>7</v>
      </c>
      <c r="C49" s="10"/>
      <c r="E49" s="1" t="s">
        <v>53</v>
      </c>
      <c r="J49" s="11">
        <v>599</v>
      </c>
      <c r="K49" s="12"/>
      <c r="O49" s="11">
        <v>666</v>
      </c>
    </row>
    <row r="50" spans="2:15" ht="15.75" customHeight="1">
      <c r="B50" s="10">
        <v>8</v>
      </c>
      <c r="C50" s="10"/>
      <c r="E50" s="1" t="s">
        <v>54</v>
      </c>
      <c r="J50" s="11">
        <v>314</v>
      </c>
      <c r="K50" s="12"/>
      <c r="O50" s="11">
        <v>529</v>
      </c>
    </row>
    <row r="51" spans="2:15" ht="15.75" customHeight="1">
      <c r="B51" s="10">
        <v>9</v>
      </c>
      <c r="C51" s="10"/>
      <c r="E51" s="1" t="s">
        <v>59</v>
      </c>
      <c r="J51" s="11">
        <v>1114</v>
      </c>
      <c r="K51" s="12"/>
      <c r="O51" s="11">
        <v>1114</v>
      </c>
    </row>
    <row r="52" spans="2:15" ht="15.75" customHeight="1" thickBot="1">
      <c r="B52" s="10"/>
      <c r="C52" s="10"/>
      <c r="J52" s="14">
        <f>SUM(J48:J51)</f>
        <v>72833</v>
      </c>
      <c r="K52" s="12"/>
      <c r="O52" s="14">
        <f>SUM(O48:O51)</f>
        <v>71648</v>
      </c>
    </row>
    <row r="53" spans="2:16" ht="8.25" customHeight="1" thickTop="1">
      <c r="B53" s="10"/>
      <c r="C53" s="10"/>
      <c r="J53" s="17"/>
      <c r="K53" s="12"/>
      <c r="O53" s="17"/>
      <c r="P53" s="3"/>
    </row>
    <row r="54" spans="2:15" ht="15.75" customHeight="1" thickBot="1">
      <c r="B54" s="10">
        <v>10</v>
      </c>
      <c r="C54" s="10"/>
      <c r="E54" s="1" t="s">
        <v>112</v>
      </c>
      <c r="J54" s="25">
        <f>(J48)/J43</f>
        <v>1.4923177440091049</v>
      </c>
      <c r="K54" s="12"/>
      <c r="O54" s="25">
        <f>(O48)/O43</f>
        <v>1.4676784353568708</v>
      </c>
    </row>
    <row r="55" spans="2:15" ht="13.5" thickTop="1">
      <c r="B55" s="10"/>
      <c r="C55" s="10"/>
      <c r="J55" s="11"/>
      <c r="K55" s="12"/>
      <c r="N55" s="11"/>
      <c r="O55" s="9"/>
    </row>
    <row r="56" spans="2:14" ht="12.75">
      <c r="B56" s="10"/>
      <c r="C56" s="10"/>
      <c r="J56" s="11"/>
      <c r="K56" s="12"/>
      <c r="N56" s="11"/>
    </row>
    <row r="57" spans="2:14" ht="12.75">
      <c r="B57" s="10"/>
      <c r="C57" s="10"/>
      <c r="J57" s="11"/>
      <c r="K57" s="12"/>
      <c r="N57" s="11"/>
    </row>
    <row r="58" spans="2:15" ht="12.75">
      <c r="B58" s="10"/>
      <c r="C58" s="10"/>
      <c r="J58" s="11"/>
      <c r="K58" s="12"/>
      <c r="N58" s="11"/>
      <c r="O58" s="9"/>
    </row>
    <row r="59" spans="2:15" ht="12.75">
      <c r="B59" s="10"/>
      <c r="C59" s="10"/>
      <c r="J59" s="11"/>
      <c r="K59" s="12"/>
      <c r="N59" s="11"/>
      <c r="O59" s="9"/>
    </row>
    <row r="60" spans="2:15" ht="12.75">
      <c r="B60" s="10"/>
      <c r="C60" s="10"/>
      <c r="J60" s="11"/>
      <c r="K60" s="12"/>
      <c r="N60" s="11"/>
      <c r="O60" s="32" t="s">
        <v>120</v>
      </c>
    </row>
    <row r="61" spans="2:14" ht="12.75">
      <c r="B61" s="10"/>
      <c r="C61" s="10"/>
      <c r="J61" s="11"/>
      <c r="K61" s="12"/>
      <c r="N61" s="11"/>
    </row>
    <row r="62" spans="2:15" ht="12.75">
      <c r="B62" s="10"/>
      <c r="C62" s="10"/>
      <c r="J62" s="11"/>
      <c r="K62" s="12"/>
      <c r="N62" s="11"/>
      <c r="O62" s="9"/>
    </row>
    <row r="63" spans="10:15" ht="12.75">
      <c r="J63" s="11"/>
      <c r="K63" s="12"/>
      <c r="N63" s="11"/>
      <c r="O63" s="9"/>
    </row>
    <row r="64" spans="10:15" ht="12.75">
      <c r="J64" s="11"/>
      <c r="K64" s="12"/>
      <c r="N64" s="9"/>
      <c r="O64" s="9"/>
    </row>
    <row r="65" spans="10:15" ht="12.75">
      <c r="J65" s="11"/>
      <c r="K65" s="12"/>
      <c r="N65" s="9"/>
      <c r="O65" s="9"/>
    </row>
    <row r="66" spans="10:15" ht="12.75">
      <c r="J66" s="11"/>
      <c r="K66" s="12"/>
      <c r="N66" s="9"/>
      <c r="O66" s="9"/>
    </row>
    <row r="67" spans="10:15" ht="12.75">
      <c r="J67" s="11"/>
      <c r="K67" s="12"/>
      <c r="N67" s="9"/>
      <c r="O67" s="9"/>
    </row>
    <row r="68" spans="10:15" ht="12.75">
      <c r="J68" s="11"/>
      <c r="K68" s="12"/>
      <c r="N68" s="9"/>
      <c r="O68" s="9"/>
    </row>
    <row r="69" spans="10:15" ht="12.75">
      <c r="J69" s="11"/>
      <c r="K69" s="12"/>
      <c r="N69" s="9"/>
      <c r="O69" s="9"/>
    </row>
    <row r="70" spans="10:15" ht="12.75">
      <c r="J70" s="11"/>
      <c r="K70" s="12"/>
      <c r="N70" s="9"/>
      <c r="O70" s="9"/>
    </row>
    <row r="71" spans="10:15" ht="12.75">
      <c r="J71" s="9"/>
      <c r="K71" s="12"/>
      <c r="N71" s="9"/>
      <c r="O71" s="9"/>
    </row>
    <row r="72" spans="10:15" ht="12.75">
      <c r="J72" s="9"/>
      <c r="K72" s="12"/>
      <c r="N72" s="9"/>
      <c r="O72" s="9"/>
    </row>
    <row r="73" spans="10:15" ht="12.75">
      <c r="J73" s="9"/>
      <c r="K73" s="12"/>
      <c r="N73" s="9"/>
      <c r="O73" s="9"/>
    </row>
    <row r="74" spans="10:15" ht="12.75">
      <c r="J74" s="9"/>
      <c r="K74" s="12"/>
      <c r="N74" s="9"/>
      <c r="O74" s="9"/>
    </row>
    <row r="75" spans="10:15" ht="12.75">
      <c r="J75" s="9"/>
      <c r="K75" s="12"/>
      <c r="N75" s="9"/>
      <c r="O75" s="9"/>
    </row>
    <row r="76" spans="10:15" ht="12.75">
      <c r="J76" s="9"/>
      <c r="K76" s="12"/>
      <c r="N76" s="9"/>
      <c r="O76" s="9"/>
    </row>
    <row r="77" spans="10:15" ht="12.75">
      <c r="J77" s="9"/>
      <c r="K77" s="12"/>
      <c r="N77" s="9"/>
      <c r="O77" s="9"/>
    </row>
    <row r="78" spans="10:15" ht="12.75">
      <c r="J78" s="9"/>
      <c r="K78" s="12"/>
      <c r="N78" s="9"/>
      <c r="O78" s="9"/>
    </row>
    <row r="79" spans="10:15" ht="12.75">
      <c r="J79" s="9"/>
      <c r="K79" s="12"/>
      <c r="N79" s="9"/>
      <c r="O79" s="9"/>
    </row>
    <row r="80" spans="10:15" ht="12.75">
      <c r="J80" s="9"/>
      <c r="K80" s="12"/>
      <c r="N80" s="9"/>
      <c r="O80" s="9"/>
    </row>
    <row r="81" spans="10:15" ht="12.75">
      <c r="J81" s="9"/>
      <c r="K81" s="12"/>
      <c r="N81" s="9"/>
      <c r="O81" s="9"/>
    </row>
    <row r="82" spans="10:15" ht="12.75">
      <c r="J82" s="9"/>
      <c r="K82" s="12"/>
      <c r="N82" s="9"/>
      <c r="O82" s="9"/>
    </row>
    <row r="83" spans="10:15" ht="12.75">
      <c r="J83" s="9"/>
      <c r="K83" s="12"/>
      <c r="N83" s="9"/>
      <c r="O83" s="9"/>
    </row>
    <row r="84" spans="10:15" ht="12.75">
      <c r="J84" s="9"/>
      <c r="K84" s="12"/>
      <c r="N84" s="9"/>
      <c r="O84" s="9"/>
    </row>
    <row r="85" spans="10:15" ht="12.75">
      <c r="J85" s="9"/>
      <c r="K85" s="12"/>
      <c r="N85" s="9"/>
      <c r="O85" s="9"/>
    </row>
    <row r="86" spans="10:15" ht="12.75">
      <c r="J86" s="9"/>
      <c r="K86" s="12"/>
      <c r="N86" s="9"/>
      <c r="O86" s="9"/>
    </row>
    <row r="87" spans="10:15" ht="12.75">
      <c r="J87" s="9"/>
      <c r="K87" s="12"/>
      <c r="N87" s="9"/>
      <c r="O87" s="9"/>
    </row>
    <row r="88" spans="10:15" ht="12.75">
      <c r="J88" s="9"/>
      <c r="K88" s="12"/>
      <c r="N88" s="9"/>
      <c r="O88" s="9"/>
    </row>
    <row r="89" spans="10:15" ht="12.75">
      <c r="J89" s="9"/>
      <c r="K89" s="12"/>
      <c r="N89" s="9"/>
      <c r="O89" s="9"/>
    </row>
    <row r="90" spans="10:15" ht="12.75">
      <c r="J90" s="9"/>
      <c r="K90" s="12"/>
      <c r="N90" s="9"/>
      <c r="O90" s="9"/>
    </row>
    <row r="91" spans="10:15" ht="12.75">
      <c r="J91" s="9"/>
      <c r="K91" s="12"/>
      <c r="N91" s="9"/>
      <c r="O91" s="9"/>
    </row>
    <row r="92" spans="10:15" ht="12.75">
      <c r="J92" s="9"/>
      <c r="K92" s="12"/>
      <c r="N92" s="9"/>
      <c r="O92" s="9"/>
    </row>
    <row r="93" spans="10:15" ht="12.75">
      <c r="J93" s="9"/>
      <c r="K93" s="12"/>
      <c r="N93" s="9"/>
      <c r="O93" s="9"/>
    </row>
    <row r="94" spans="10:15" ht="12.75">
      <c r="J94" s="9"/>
      <c r="K94" s="12"/>
      <c r="N94" s="9"/>
      <c r="O94" s="9"/>
    </row>
    <row r="95" spans="10:15" ht="12.75">
      <c r="J95" s="9"/>
      <c r="K95" s="12"/>
      <c r="N95" s="9"/>
      <c r="O95" s="9"/>
    </row>
    <row r="96" spans="10:15" ht="12.75">
      <c r="J96" s="9"/>
      <c r="K96" s="12"/>
      <c r="N96" s="9"/>
      <c r="O96" s="9"/>
    </row>
    <row r="97" spans="10:15" ht="12.75">
      <c r="J97" s="9"/>
      <c r="K97" s="12"/>
      <c r="N97" s="9"/>
      <c r="O97" s="9"/>
    </row>
    <row r="98" spans="10:15" ht="12.75">
      <c r="J98" s="9"/>
      <c r="K98" s="12"/>
      <c r="N98" s="9"/>
      <c r="O98" s="9"/>
    </row>
    <row r="99" spans="10:15" ht="12.75">
      <c r="J99" s="9"/>
      <c r="K99" s="12"/>
      <c r="N99" s="9"/>
      <c r="O99" s="9"/>
    </row>
    <row r="100" spans="10:15" ht="12.75">
      <c r="J100" s="9"/>
      <c r="K100" s="12"/>
      <c r="N100" s="9"/>
      <c r="O100" s="9"/>
    </row>
    <row r="101" spans="10:15" ht="12.75">
      <c r="J101" s="9"/>
      <c r="K101" s="12"/>
      <c r="N101" s="9"/>
      <c r="O101" s="9"/>
    </row>
    <row r="102" spans="10:15" ht="12.75">
      <c r="J102" s="9"/>
      <c r="K102" s="12"/>
      <c r="N102" s="9"/>
      <c r="O102" s="9"/>
    </row>
    <row r="103" spans="10:15" ht="12.75">
      <c r="J103" s="9"/>
      <c r="K103" s="12"/>
      <c r="N103" s="9"/>
      <c r="O103" s="9"/>
    </row>
    <row r="104" spans="10:15" ht="12.75">
      <c r="J104" s="9"/>
      <c r="K104" s="12"/>
      <c r="N104" s="9"/>
      <c r="O104" s="9"/>
    </row>
    <row r="105" spans="10:15" ht="12.75">
      <c r="J105" s="9"/>
      <c r="K105" s="12"/>
      <c r="N105" s="9"/>
      <c r="O105" s="9"/>
    </row>
    <row r="106" spans="10:15" ht="12.75">
      <c r="J106" s="9"/>
      <c r="K106" s="12"/>
      <c r="N106" s="9"/>
      <c r="O106" s="9"/>
    </row>
    <row r="107" spans="10:15" ht="12.75">
      <c r="J107" s="9"/>
      <c r="K107" s="12"/>
      <c r="N107" s="9"/>
      <c r="O107" s="9"/>
    </row>
    <row r="108" spans="10:15" ht="12.75">
      <c r="J108" s="9"/>
      <c r="K108" s="12"/>
      <c r="N108" s="9"/>
      <c r="O108" s="9"/>
    </row>
    <row r="109" spans="10:15" ht="12.75">
      <c r="J109" s="9"/>
      <c r="K109" s="12"/>
      <c r="N109" s="9"/>
      <c r="O109" s="9"/>
    </row>
    <row r="110" spans="10:15" ht="12.75">
      <c r="J110" s="9"/>
      <c r="K110" s="12"/>
      <c r="N110" s="9"/>
      <c r="O110" s="9"/>
    </row>
    <row r="111" spans="10:15" ht="12.75">
      <c r="J111" s="9"/>
      <c r="K111" s="12"/>
      <c r="N111" s="9"/>
      <c r="O111" s="9"/>
    </row>
    <row r="112" spans="10:15" ht="12.75">
      <c r="J112" s="9"/>
      <c r="K112" s="12"/>
      <c r="N112" s="9"/>
      <c r="O112" s="9"/>
    </row>
    <row r="113" spans="10:15" ht="12.75">
      <c r="J113" s="9"/>
      <c r="K113" s="12"/>
      <c r="N113" s="9"/>
      <c r="O113" s="9"/>
    </row>
    <row r="114" spans="10:15" ht="12.75">
      <c r="J114" s="9"/>
      <c r="K114" s="12"/>
      <c r="N114" s="9"/>
      <c r="O114" s="9"/>
    </row>
    <row r="115" spans="10:15" ht="12.75">
      <c r="J115" s="9"/>
      <c r="K115" s="12"/>
      <c r="N115" s="9"/>
      <c r="O115" s="9"/>
    </row>
    <row r="116" spans="10:15" ht="12.75">
      <c r="J116" s="9"/>
      <c r="K116" s="12"/>
      <c r="N116" s="9"/>
      <c r="O116" s="9"/>
    </row>
    <row r="117" spans="10:15" ht="12.75">
      <c r="J117" s="9"/>
      <c r="K117" s="12"/>
      <c r="N117" s="9"/>
      <c r="O117" s="9"/>
    </row>
    <row r="118" spans="10:15" ht="12.75">
      <c r="J118" s="9"/>
      <c r="K118" s="12"/>
      <c r="N118" s="9"/>
      <c r="O118" s="9"/>
    </row>
    <row r="119" spans="10:15" ht="12.75">
      <c r="J119" s="9"/>
      <c r="K119" s="12"/>
      <c r="N119" s="9"/>
      <c r="O119" s="9"/>
    </row>
    <row r="120" spans="10:15" ht="12.75">
      <c r="J120" s="9"/>
      <c r="K120" s="12"/>
      <c r="N120" s="9"/>
      <c r="O120" s="9"/>
    </row>
    <row r="121" spans="10:15" ht="12.75">
      <c r="J121" s="9"/>
      <c r="K121" s="12"/>
      <c r="N121" s="9"/>
      <c r="O121" s="9"/>
    </row>
    <row r="122" spans="10:15" ht="12.75">
      <c r="J122" s="9"/>
      <c r="K122" s="12"/>
      <c r="N122" s="9"/>
      <c r="O122" s="9"/>
    </row>
    <row r="123" spans="10:15" ht="12.75">
      <c r="J123" s="9"/>
      <c r="K123" s="12"/>
      <c r="N123" s="9"/>
      <c r="O123" s="9"/>
    </row>
    <row r="124" spans="10:15" ht="12.75">
      <c r="J124" s="9"/>
      <c r="K124" s="12"/>
      <c r="N124" s="9"/>
      <c r="O124" s="9"/>
    </row>
    <row r="125" spans="10:15" ht="12.75">
      <c r="J125" s="9"/>
      <c r="K125" s="12"/>
      <c r="N125" s="9"/>
      <c r="O125" s="9"/>
    </row>
    <row r="126" spans="10:15" ht="12.75">
      <c r="J126" s="9"/>
      <c r="K126" s="12"/>
      <c r="N126" s="9"/>
      <c r="O126" s="9"/>
    </row>
    <row r="127" spans="10:15" ht="12.75">
      <c r="J127" s="9"/>
      <c r="K127" s="12"/>
      <c r="N127" s="9"/>
      <c r="O127" s="9"/>
    </row>
    <row r="128" spans="10:15" ht="12.75">
      <c r="J128" s="9"/>
      <c r="K128" s="12"/>
      <c r="N128" s="9"/>
      <c r="O128" s="9"/>
    </row>
    <row r="129" spans="10:15" ht="12.75">
      <c r="J129" s="9"/>
      <c r="K129" s="12"/>
      <c r="N129" s="9"/>
      <c r="O129" s="9"/>
    </row>
    <row r="130" spans="10:15" ht="12.75">
      <c r="J130" s="9"/>
      <c r="K130" s="12"/>
      <c r="N130" s="9"/>
      <c r="O130" s="9"/>
    </row>
    <row r="131" spans="10:15" ht="12.75">
      <c r="J131" s="9"/>
      <c r="K131" s="12"/>
      <c r="N131" s="9"/>
      <c r="O131" s="9"/>
    </row>
    <row r="132" spans="10:15" ht="12.75">
      <c r="J132" s="9"/>
      <c r="K132" s="12"/>
      <c r="N132" s="9"/>
      <c r="O132" s="9"/>
    </row>
    <row r="133" spans="10:15" ht="12.75">
      <c r="J133" s="9"/>
      <c r="K133" s="12"/>
      <c r="N133" s="9"/>
      <c r="O133" s="9"/>
    </row>
    <row r="134" spans="10:15" ht="12.75">
      <c r="J134" s="9"/>
      <c r="K134" s="12"/>
      <c r="N134" s="9"/>
      <c r="O134" s="9"/>
    </row>
    <row r="135" spans="10:15" ht="12.75">
      <c r="J135" s="9"/>
      <c r="K135" s="12"/>
      <c r="N135" s="9"/>
      <c r="O135" s="9"/>
    </row>
    <row r="136" spans="10:15" ht="12.75">
      <c r="J136" s="9"/>
      <c r="K136" s="12"/>
      <c r="N136" s="9"/>
      <c r="O136" s="9"/>
    </row>
    <row r="137" spans="10:15" ht="12.75">
      <c r="J137" s="9"/>
      <c r="K137" s="12"/>
      <c r="N137" s="9"/>
      <c r="O137" s="9"/>
    </row>
    <row r="138" spans="10:15" ht="12.75">
      <c r="J138" s="9"/>
      <c r="K138" s="12"/>
      <c r="N138" s="9"/>
      <c r="O138" s="9"/>
    </row>
    <row r="139" spans="10:15" ht="12.75">
      <c r="J139" s="9"/>
      <c r="K139" s="12"/>
      <c r="N139" s="9"/>
      <c r="O139" s="9"/>
    </row>
    <row r="140" spans="10:15" ht="12.75">
      <c r="J140" s="9"/>
      <c r="K140" s="12"/>
      <c r="N140" s="9"/>
      <c r="O140" s="9"/>
    </row>
    <row r="141" spans="10:15" ht="12.75">
      <c r="J141" s="9"/>
      <c r="K141" s="12"/>
      <c r="N141" s="9"/>
      <c r="O141" s="9"/>
    </row>
    <row r="142" spans="10:15" ht="12.75">
      <c r="J142" s="9"/>
      <c r="K142" s="12"/>
      <c r="N142" s="9"/>
      <c r="O142" s="9"/>
    </row>
    <row r="143" spans="10:15" ht="12.75">
      <c r="J143" s="9"/>
      <c r="K143" s="12"/>
      <c r="N143" s="9"/>
      <c r="O143" s="9"/>
    </row>
    <row r="144" spans="10:15" ht="12.75">
      <c r="J144" s="9"/>
      <c r="K144" s="12"/>
      <c r="N144" s="9"/>
      <c r="O144" s="9"/>
    </row>
    <row r="145" spans="10:15" ht="12.75">
      <c r="J145" s="9"/>
      <c r="K145" s="12"/>
      <c r="N145" s="9"/>
      <c r="O145" s="9"/>
    </row>
    <row r="146" spans="10:15" ht="12.75">
      <c r="J146" s="9"/>
      <c r="K146" s="12"/>
      <c r="N146" s="9"/>
      <c r="O146" s="9"/>
    </row>
    <row r="147" spans="10:15" ht="12.75">
      <c r="J147" s="9"/>
      <c r="K147" s="12"/>
      <c r="N147" s="9"/>
      <c r="O147" s="9"/>
    </row>
    <row r="148" spans="10:15" ht="12.75">
      <c r="J148" s="9"/>
      <c r="K148" s="12"/>
      <c r="N148" s="9"/>
      <c r="O148" s="9"/>
    </row>
    <row r="149" spans="10:15" ht="12.75">
      <c r="J149" s="9"/>
      <c r="K149" s="12"/>
      <c r="N149" s="9"/>
      <c r="O149" s="9"/>
    </row>
    <row r="150" spans="10:15" ht="12.75">
      <c r="J150" s="9"/>
      <c r="K150" s="12"/>
      <c r="N150" s="9"/>
      <c r="O150" s="9"/>
    </row>
    <row r="151" spans="10:15" ht="12.75">
      <c r="J151" s="9"/>
      <c r="K151" s="12"/>
      <c r="N151" s="9"/>
      <c r="O151" s="9"/>
    </row>
    <row r="152" spans="10:15" ht="12.75">
      <c r="J152" s="9"/>
      <c r="K152" s="12"/>
      <c r="N152" s="9"/>
      <c r="O152" s="9"/>
    </row>
    <row r="153" spans="10:15" ht="12.75">
      <c r="J153" s="9"/>
      <c r="K153" s="12"/>
      <c r="N153" s="9"/>
      <c r="O153" s="9"/>
    </row>
    <row r="154" spans="10:15" ht="12.75">
      <c r="J154" s="9"/>
      <c r="K154" s="12"/>
      <c r="N154" s="9"/>
      <c r="O154" s="9"/>
    </row>
    <row r="155" spans="10:15" ht="12.75">
      <c r="J155" s="9"/>
      <c r="K155" s="12"/>
      <c r="N155" s="9"/>
      <c r="O155" s="9"/>
    </row>
    <row r="156" spans="10:15" ht="12.75">
      <c r="J156" s="9"/>
      <c r="K156" s="12"/>
      <c r="N156" s="9"/>
      <c r="O156" s="9"/>
    </row>
    <row r="157" spans="10:15" ht="12.75">
      <c r="J157" s="9"/>
      <c r="K157" s="12"/>
      <c r="N157" s="9"/>
      <c r="O157" s="9"/>
    </row>
    <row r="158" spans="10:15" ht="12.75">
      <c r="J158" s="9"/>
      <c r="K158" s="12"/>
      <c r="N158" s="9"/>
      <c r="O158" s="9"/>
    </row>
    <row r="159" spans="10:15" ht="12.75">
      <c r="J159" s="9"/>
      <c r="K159" s="12"/>
      <c r="N159" s="9"/>
      <c r="O159" s="9"/>
    </row>
    <row r="160" spans="10:15" ht="12.75">
      <c r="J160" s="9"/>
      <c r="K160" s="12"/>
      <c r="N160" s="9"/>
      <c r="O160" s="9"/>
    </row>
    <row r="161" spans="10:15" ht="12.75">
      <c r="J161" s="9"/>
      <c r="K161" s="12"/>
      <c r="N161" s="9"/>
      <c r="O161" s="9"/>
    </row>
    <row r="162" spans="10:15" ht="12.75">
      <c r="J162" s="9"/>
      <c r="K162" s="12"/>
      <c r="N162" s="9"/>
      <c r="O162" s="9"/>
    </row>
    <row r="163" spans="10:15" ht="12.75">
      <c r="J163" s="9"/>
      <c r="K163" s="12"/>
      <c r="N163" s="9"/>
      <c r="O163" s="9"/>
    </row>
    <row r="164" spans="10:15" ht="12.75">
      <c r="J164" s="9"/>
      <c r="K164" s="12"/>
      <c r="N164" s="9"/>
      <c r="O164" s="9"/>
    </row>
    <row r="165" spans="10:15" ht="12.75">
      <c r="J165" s="9"/>
      <c r="K165" s="12"/>
      <c r="N165" s="9"/>
      <c r="O165" s="9"/>
    </row>
    <row r="166" spans="10:15" ht="12.75">
      <c r="J166" s="9"/>
      <c r="K166" s="12"/>
      <c r="N166" s="9"/>
      <c r="O166" s="9"/>
    </row>
    <row r="167" spans="10:15" ht="12.75">
      <c r="J167" s="9"/>
      <c r="K167" s="12"/>
      <c r="N167" s="9"/>
      <c r="O167" s="9"/>
    </row>
    <row r="168" spans="10:15" ht="12.75">
      <c r="J168" s="9"/>
      <c r="K168" s="12"/>
      <c r="N168" s="9"/>
      <c r="O168" s="9"/>
    </row>
    <row r="169" spans="10:15" ht="12.75">
      <c r="J169" s="9"/>
      <c r="K169" s="12"/>
      <c r="N169" s="9"/>
      <c r="O169" s="9"/>
    </row>
    <row r="170" spans="10:15" ht="12.75">
      <c r="J170" s="9"/>
      <c r="K170" s="12"/>
      <c r="N170" s="9"/>
      <c r="O170" s="9"/>
    </row>
    <row r="171" spans="10:15" ht="12.75">
      <c r="J171" s="9"/>
      <c r="K171" s="12"/>
      <c r="N171" s="9"/>
      <c r="O171" s="9"/>
    </row>
    <row r="172" spans="10:15" ht="12.75">
      <c r="J172" s="9"/>
      <c r="K172" s="12"/>
      <c r="N172" s="9"/>
      <c r="O172" s="9"/>
    </row>
    <row r="173" spans="10:15" ht="12.75">
      <c r="J173" s="9"/>
      <c r="K173" s="12"/>
      <c r="N173" s="9"/>
      <c r="O173" s="9"/>
    </row>
    <row r="174" spans="10:15" ht="12.75">
      <c r="J174" s="9"/>
      <c r="K174" s="12"/>
      <c r="N174" s="9"/>
      <c r="O174" s="9"/>
    </row>
    <row r="175" spans="10:15" ht="12.75">
      <c r="J175" s="9"/>
      <c r="K175" s="12"/>
      <c r="N175" s="9"/>
      <c r="O175" s="9"/>
    </row>
    <row r="176" spans="10:15" ht="12.75">
      <c r="J176" s="9"/>
      <c r="K176" s="12"/>
      <c r="N176" s="9"/>
      <c r="O176" s="9"/>
    </row>
    <row r="177" spans="10:15" ht="12.75">
      <c r="J177" s="9"/>
      <c r="K177" s="12"/>
      <c r="N177" s="9"/>
      <c r="O177" s="9"/>
    </row>
    <row r="178" spans="10:15" ht="12.75">
      <c r="J178" s="9"/>
      <c r="K178" s="12"/>
      <c r="N178" s="9"/>
      <c r="O178" s="9"/>
    </row>
    <row r="179" spans="10:15" ht="12.75">
      <c r="J179" s="9"/>
      <c r="K179" s="12"/>
      <c r="N179" s="9"/>
      <c r="O179" s="9"/>
    </row>
    <row r="180" spans="10:15" ht="12.75">
      <c r="J180" s="9"/>
      <c r="K180" s="12"/>
      <c r="N180" s="9"/>
      <c r="O180" s="9"/>
    </row>
    <row r="181" spans="10:15" ht="12.75">
      <c r="J181" s="9"/>
      <c r="K181" s="12"/>
      <c r="N181" s="9"/>
      <c r="O181" s="9"/>
    </row>
    <row r="182" spans="10:15" ht="12.75">
      <c r="J182" s="9"/>
      <c r="K182" s="12"/>
      <c r="N182" s="9"/>
      <c r="O182" s="9"/>
    </row>
    <row r="183" spans="10:15" ht="12.75">
      <c r="J183" s="9"/>
      <c r="K183" s="12"/>
      <c r="N183" s="9"/>
      <c r="O183" s="9"/>
    </row>
    <row r="184" spans="10:15" ht="12.75">
      <c r="J184" s="9"/>
      <c r="K184" s="12"/>
      <c r="N184" s="9"/>
      <c r="O184" s="9"/>
    </row>
    <row r="185" spans="10:15" ht="12.75">
      <c r="J185" s="9"/>
      <c r="K185" s="12"/>
      <c r="N185" s="9"/>
      <c r="O185" s="9"/>
    </row>
    <row r="186" spans="10:15" ht="12.75">
      <c r="J186" s="9"/>
      <c r="K186" s="12"/>
      <c r="N186" s="9"/>
      <c r="O186" s="9"/>
    </row>
    <row r="187" spans="10:15" ht="12.75">
      <c r="J187" s="9"/>
      <c r="K187" s="12"/>
      <c r="N187" s="9"/>
      <c r="O187" s="9"/>
    </row>
    <row r="188" spans="10:15" ht="12.75">
      <c r="J188" s="9"/>
      <c r="K188" s="12"/>
      <c r="N188" s="9"/>
      <c r="O188" s="9"/>
    </row>
    <row r="189" spans="10:15" ht="12.75">
      <c r="J189" s="9"/>
      <c r="K189" s="12"/>
      <c r="N189" s="9"/>
      <c r="O189" s="9"/>
    </row>
    <row r="190" spans="10:15" ht="12.75">
      <c r="J190" s="9"/>
      <c r="K190" s="12"/>
      <c r="N190" s="9"/>
      <c r="O190" s="9"/>
    </row>
    <row r="191" spans="10:15" ht="12.75">
      <c r="J191" s="9"/>
      <c r="K191" s="12"/>
      <c r="N191" s="9"/>
      <c r="O191" s="9"/>
    </row>
    <row r="192" spans="10:15" ht="12.75">
      <c r="J192" s="9"/>
      <c r="K192" s="12"/>
      <c r="N192" s="9"/>
      <c r="O192" s="9"/>
    </row>
    <row r="193" spans="10:15" ht="12.75">
      <c r="J193" s="9"/>
      <c r="K193" s="12"/>
      <c r="N193" s="9"/>
      <c r="O193" s="9"/>
    </row>
    <row r="194" spans="10:15" ht="12.75">
      <c r="J194" s="9"/>
      <c r="K194" s="12"/>
      <c r="N194" s="9"/>
      <c r="O194" s="9"/>
    </row>
    <row r="195" spans="10:15" ht="12.75">
      <c r="J195" s="9"/>
      <c r="K195" s="12"/>
      <c r="N195" s="9"/>
      <c r="O195" s="9"/>
    </row>
    <row r="196" spans="10:15" ht="12.75">
      <c r="J196" s="9"/>
      <c r="K196" s="12"/>
      <c r="N196" s="9"/>
      <c r="O196" s="9"/>
    </row>
    <row r="197" spans="10:15" ht="12.75">
      <c r="J197" s="9"/>
      <c r="K197" s="12"/>
      <c r="N197" s="9"/>
      <c r="O197" s="9"/>
    </row>
    <row r="198" spans="10:15" ht="12.75">
      <c r="J198" s="9"/>
      <c r="K198" s="12"/>
      <c r="N198" s="9"/>
      <c r="O198" s="9"/>
    </row>
    <row r="199" spans="10:15" ht="12.75">
      <c r="J199" s="9"/>
      <c r="K199" s="12"/>
      <c r="N199" s="9"/>
      <c r="O199" s="9"/>
    </row>
    <row r="200" spans="10:15" ht="12.75">
      <c r="J200" s="9"/>
      <c r="K200" s="12"/>
      <c r="N200" s="9"/>
      <c r="O200" s="9"/>
    </row>
    <row r="201" spans="10:15" ht="12.75">
      <c r="J201" s="9"/>
      <c r="K201" s="12"/>
      <c r="N201" s="9"/>
      <c r="O201" s="9"/>
    </row>
    <row r="202" spans="10:15" ht="12.75">
      <c r="J202" s="9"/>
      <c r="K202" s="12"/>
      <c r="N202" s="9"/>
      <c r="O202" s="9"/>
    </row>
    <row r="203" spans="10:15" ht="12.75">
      <c r="J203" s="9"/>
      <c r="K203" s="12"/>
      <c r="N203" s="9"/>
      <c r="O203" s="9"/>
    </row>
    <row r="204" spans="10:15" ht="12.75">
      <c r="J204" s="9"/>
      <c r="K204" s="12"/>
      <c r="N204" s="9"/>
      <c r="O204" s="9"/>
    </row>
    <row r="205" spans="10:15" ht="12.75">
      <c r="J205" s="9"/>
      <c r="K205" s="12"/>
      <c r="N205" s="9"/>
      <c r="O205" s="9"/>
    </row>
    <row r="206" spans="10:15" ht="12.75">
      <c r="J206" s="9"/>
      <c r="K206" s="12"/>
      <c r="N206" s="9"/>
      <c r="O206" s="9"/>
    </row>
    <row r="207" spans="10:15" ht="12.75">
      <c r="J207" s="9"/>
      <c r="K207" s="12"/>
      <c r="N207" s="9"/>
      <c r="O207" s="9"/>
    </row>
    <row r="208" spans="10:15" ht="12.75">
      <c r="J208" s="9"/>
      <c r="K208" s="12"/>
      <c r="N208" s="9"/>
      <c r="O208" s="9"/>
    </row>
    <row r="209" spans="10:15" ht="12.75">
      <c r="J209" s="9"/>
      <c r="K209" s="12"/>
      <c r="N209" s="9"/>
      <c r="O209" s="9"/>
    </row>
    <row r="210" spans="10:15" ht="12.75">
      <c r="J210" s="9"/>
      <c r="K210" s="12"/>
      <c r="N210" s="9"/>
      <c r="O210" s="9"/>
    </row>
    <row r="211" spans="10:15" ht="12.75">
      <c r="J211" s="9"/>
      <c r="K211" s="12"/>
      <c r="N211" s="9"/>
      <c r="O211" s="9"/>
    </row>
    <row r="212" spans="10:15" ht="12.75">
      <c r="J212" s="9"/>
      <c r="K212" s="12"/>
      <c r="N212" s="9"/>
      <c r="O212" s="9"/>
    </row>
    <row r="213" spans="10:15" ht="12.75">
      <c r="J213" s="9"/>
      <c r="K213" s="12"/>
      <c r="N213" s="9"/>
      <c r="O213" s="9"/>
    </row>
    <row r="214" spans="10:15" ht="12.75">
      <c r="J214" s="9"/>
      <c r="K214" s="12"/>
      <c r="O214" s="9"/>
    </row>
    <row r="215" spans="10:15" ht="12.75">
      <c r="J215" s="9"/>
      <c r="K215" s="12"/>
      <c r="O215" s="9"/>
    </row>
    <row r="216" spans="10:15" ht="12.75">
      <c r="J216" s="9"/>
      <c r="K216" s="12"/>
      <c r="O216" s="9"/>
    </row>
    <row r="217" spans="10:15" ht="12.75">
      <c r="J217" s="9"/>
      <c r="K217" s="12"/>
      <c r="O217" s="9"/>
    </row>
    <row r="218" spans="10:15" ht="12.75">
      <c r="J218" s="9"/>
      <c r="K218" s="12"/>
      <c r="O218" s="9"/>
    </row>
    <row r="219" spans="10:15" ht="12.75">
      <c r="J219" s="9"/>
      <c r="K219" s="12"/>
      <c r="O219" s="9"/>
    </row>
    <row r="220" spans="10:15" ht="12.75">
      <c r="J220" s="9"/>
      <c r="K220" s="12"/>
      <c r="O220" s="9"/>
    </row>
    <row r="221" spans="10:15" ht="12.75">
      <c r="J221" s="9"/>
      <c r="K221" s="12"/>
      <c r="O221" s="9"/>
    </row>
    <row r="222" spans="10:15" ht="12.75">
      <c r="J222" s="9"/>
      <c r="K222" s="12"/>
      <c r="O222" s="9"/>
    </row>
    <row r="223" spans="10:15" ht="12.75">
      <c r="J223" s="9"/>
      <c r="K223" s="12"/>
      <c r="O223" s="9"/>
    </row>
    <row r="224" spans="10:15" ht="12.75">
      <c r="J224" s="9"/>
      <c r="K224" s="12"/>
      <c r="O224" s="9"/>
    </row>
    <row r="225" spans="10:15" ht="12.75">
      <c r="J225" s="9"/>
      <c r="K225" s="12"/>
      <c r="O225" s="9"/>
    </row>
    <row r="226" spans="10:15" ht="12.75">
      <c r="J226" s="9"/>
      <c r="K226" s="12"/>
      <c r="O226" s="9"/>
    </row>
    <row r="227" spans="10:15" ht="12.75">
      <c r="J227" s="9"/>
      <c r="K227" s="12"/>
      <c r="O227" s="9"/>
    </row>
    <row r="228" spans="10:15" ht="12.75">
      <c r="J228" s="9"/>
      <c r="K228" s="12"/>
      <c r="O228" s="9"/>
    </row>
    <row r="229" spans="10:15" ht="12.75">
      <c r="J229" s="9"/>
      <c r="K229" s="12"/>
      <c r="O229" s="9"/>
    </row>
    <row r="230" spans="10:15" ht="12.75">
      <c r="J230" s="9"/>
      <c r="K230" s="12"/>
      <c r="O230" s="9"/>
    </row>
    <row r="231" spans="10:15" ht="12.75">
      <c r="J231" s="9"/>
      <c r="K231" s="12"/>
      <c r="O231" s="9"/>
    </row>
    <row r="232" spans="10:15" ht="12.75">
      <c r="J232" s="9"/>
      <c r="K232" s="12"/>
      <c r="O232" s="9"/>
    </row>
    <row r="233" spans="10:15" ht="12.75">
      <c r="J233" s="9"/>
      <c r="K233" s="12"/>
      <c r="O233" s="9"/>
    </row>
    <row r="234" spans="10:15" ht="12.75">
      <c r="J234" s="9"/>
      <c r="K234" s="12"/>
      <c r="O234" s="9"/>
    </row>
    <row r="235" spans="10:15" ht="12.75">
      <c r="J235" s="9"/>
      <c r="K235" s="12"/>
      <c r="O235" s="9"/>
    </row>
    <row r="236" spans="10:15" ht="12.75">
      <c r="J236" s="9"/>
      <c r="K236" s="12"/>
      <c r="O236" s="9"/>
    </row>
    <row r="237" spans="10:15" ht="12.75">
      <c r="J237" s="9"/>
      <c r="K237" s="12"/>
      <c r="O237" s="9"/>
    </row>
    <row r="238" spans="10:15" ht="12.75">
      <c r="J238" s="9"/>
      <c r="K238" s="12"/>
      <c r="O238" s="9"/>
    </row>
    <row r="239" spans="10:15" ht="12.75">
      <c r="J239" s="9"/>
      <c r="K239" s="12"/>
      <c r="O239" s="9"/>
    </row>
    <row r="240" spans="10:15" ht="12.75">
      <c r="J240" s="9"/>
      <c r="K240" s="12"/>
      <c r="O240" s="9"/>
    </row>
    <row r="241" spans="10:15" ht="12.75">
      <c r="J241" s="9"/>
      <c r="K241" s="12"/>
      <c r="O241" s="9"/>
    </row>
    <row r="242" spans="10:15" ht="12.75">
      <c r="J242" s="9"/>
      <c r="K242" s="12"/>
      <c r="O242" s="9"/>
    </row>
    <row r="243" spans="10:15" ht="12.75">
      <c r="J243" s="9"/>
      <c r="K243" s="12"/>
      <c r="O243" s="9"/>
    </row>
    <row r="244" spans="10:15" ht="12.75">
      <c r="J244" s="9"/>
      <c r="K244" s="12"/>
      <c r="O244" s="9"/>
    </row>
    <row r="245" spans="10:15" ht="12.75">
      <c r="J245" s="9"/>
      <c r="K245" s="12"/>
      <c r="O245" s="9"/>
    </row>
    <row r="246" spans="10:15" ht="12.75">
      <c r="J246" s="9"/>
      <c r="K246" s="12"/>
      <c r="O246" s="9"/>
    </row>
    <row r="247" spans="10:15" ht="12.75">
      <c r="J247" s="9"/>
      <c r="K247" s="12"/>
      <c r="O247" s="9"/>
    </row>
    <row r="248" spans="10:15" ht="12.75">
      <c r="J248" s="9"/>
      <c r="K248" s="12"/>
      <c r="O248" s="9"/>
    </row>
    <row r="249" spans="10:15" ht="12.75">
      <c r="J249" s="9"/>
      <c r="K249" s="12"/>
      <c r="O249" s="9"/>
    </row>
    <row r="250" spans="10:15" ht="12.75">
      <c r="J250" s="9"/>
      <c r="K250" s="12"/>
      <c r="O250" s="9"/>
    </row>
    <row r="251" spans="10:15" ht="12.75">
      <c r="J251" s="9"/>
      <c r="K251" s="12"/>
      <c r="O251" s="9"/>
    </row>
    <row r="252" spans="10:15" ht="12.75">
      <c r="J252" s="9"/>
      <c r="K252" s="12"/>
      <c r="O252" s="9"/>
    </row>
    <row r="253" spans="10:15" ht="12.75">
      <c r="J253" s="9"/>
      <c r="K253" s="12"/>
      <c r="O253" s="9"/>
    </row>
    <row r="254" spans="10:15" ht="12.75">
      <c r="J254" s="9"/>
      <c r="K254" s="12"/>
      <c r="O254" s="9"/>
    </row>
    <row r="255" spans="10:15" ht="12.75">
      <c r="J255" s="9"/>
      <c r="K255" s="12"/>
      <c r="O255" s="9"/>
    </row>
    <row r="256" spans="10:15" ht="12.75">
      <c r="J256" s="9"/>
      <c r="K256" s="12"/>
      <c r="O256" s="9"/>
    </row>
    <row r="257" spans="10:15" ht="12.75">
      <c r="J257" s="9"/>
      <c r="K257" s="12"/>
      <c r="O257" s="9"/>
    </row>
    <row r="258" spans="10:15" ht="12.75">
      <c r="J258" s="9"/>
      <c r="K258" s="12"/>
      <c r="O258" s="9"/>
    </row>
    <row r="259" spans="10:15" ht="12.75">
      <c r="J259" s="9"/>
      <c r="K259" s="12"/>
      <c r="O259" s="9"/>
    </row>
    <row r="260" spans="10:15" ht="12.75">
      <c r="J260" s="9"/>
      <c r="K260" s="12"/>
      <c r="O260" s="9"/>
    </row>
    <row r="261" spans="10:15" ht="12.75">
      <c r="J261" s="9"/>
      <c r="K261" s="12"/>
      <c r="O261" s="9"/>
    </row>
    <row r="262" spans="10:15" ht="12.75">
      <c r="J262" s="9"/>
      <c r="K262" s="12"/>
      <c r="O262" s="9"/>
    </row>
    <row r="263" spans="10:15" ht="12.75">
      <c r="J263" s="9"/>
      <c r="K263" s="12"/>
      <c r="O263" s="9"/>
    </row>
    <row r="264" spans="10:15" ht="12.75">
      <c r="J264" s="9"/>
      <c r="K264" s="12"/>
      <c r="O264" s="9"/>
    </row>
    <row r="265" spans="10:15" ht="12.75">
      <c r="J265" s="9"/>
      <c r="K265" s="12"/>
      <c r="O265" s="9"/>
    </row>
    <row r="266" spans="10:15" ht="12.75">
      <c r="J266" s="9"/>
      <c r="K266" s="12"/>
      <c r="O266" s="9"/>
    </row>
    <row r="267" spans="10:15" ht="12.75">
      <c r="J267" s="9"/>
      <c r="K267" s="12"/>
      <c r="O267" s="9"/>
    </row>
    <row r="268" spans="10:15" ht="12.75">
      <c r="J268" s="9"/>
      <c r="K268" s="12"/>
      <c r="O268" s="9"/>
    </row>
    <row r="269" spans="10:15" ht="12.75">
      <c r="J269" s="9"/>
      <c r="K269" s="12"/>
      <c r="O269" s="9"/>
    </row>
    <row r="270" spans="10:15" ht="12.75">
      <c r="J270" s="9"/>
      <c r="K270" s="12"/>
      <c r="O270" s="9"/>
    </row>
    <row r="271" spans="10:15" ht="12.75">
      <c r="J271" s="9"/>
      <c r="K271" s="12"/>
      <c r="O271" s="9"/>
    </row>
    <row r="272" spans="10:15" ht="12.75">
      <c r="J272" s="9"/>
      <c r="K272" s="12"/>
      <c r="O272" s="9"/>
    </row>
    <row r="273" spans="10:15" ht="12.75">
      <c r="J273" s="9"/>
      <c r="K273" s="12"/>
      <c r="O273" s="9"/>
    </row>
    <row r="274" spans="10:15" ht="12.75">
      <c r="J274" s="9"/>
      <c r="K274" s="12"/>
      <c r="O274" s="9"/>
    </row>
    <row r="275" spans="10:15" ht="12.75">
      <c r="J275" s="9"/>
      <c r="K275" s="12"/>
      <c r="O275" s="9"/>
    </row>
    <row r="276" spans="10:15" ht="12.75">
      <c r="J276" s="9"/>
      <c r="K276" s="12"/>
      <c r="O276" s="9"/>
    </row>
    <row r="277" spans="10:15" ht="12.75">
      <c r="J277" s="9"/>
      <c r="K277" s="12"/>
      <c r="O277" s="9"/>
    </row>
    <row r="278" spans="10:15" ht="12.75">
      <c r="J278" s="9"/>
      <c r="K278" s="12"/>
      <c r="O278" s="9"/>
    </row>
    <row r="279" spans="10:15" ht="12.75">
      <c r="J279" s="9"/>
      <c r="K279" s="12"/>
      <c r="O279" s="9"/>
    </row>
    <row r="280" spans="10:15" ht="12.75">
      <c r="J280" s="9"/>
      <c r="K280" s="12"/>
      <c r="O280" s="9"/>
    </row>
    <row r="281" spans="10:15" ht="12.75">
      <c r="J281" s="9"/>
      <c r="K281" s="12"/>
      <c r="O281" s="9"/>
    </row>
    <row r="282" spans="10:15" ht="12.75">
      <c r="J282" s="9"/>
      <c r="K282" s="12"/>
      <c r="O282" s="9"/>
    </row>
    <row r="283" spans="10:15" ht="12.75">
      <c r="J283" s="9"/>
      <c r="K283" s="12"/>
      <c r="O283" s="9"/>
    </row>
    <row r="284" spans="10:15" ht="12.75">
      <c r="J284" s="9"/>
      <c r="K284" s="12"/>
      <c r="O284" s="9"/>
    </row>
    <row r="285" spans="10:15" ht="12.75">
      <c r="J285" s="9"/>
      <c r="K285" s="12"/>
      <c r="O285" s="9"/>
    </row>
    <row r="286" spans="10:15" ht="12.75">
      <c r="J286" s="9"/>
      <c r="K286" s="12"/>
      <c r="O286" s="9"/>
    </row>
    <row r="287" spans="10:15" ht="12.75">
      <c r="J287" s="9"/>
      <c r="K287" s="12"/>
      <c r="O287" s="9"/>
    </row>
    <row r="288" spans="10:15" ht="12.75">
      <c r="J288" s="9"/>
      <c r="K288" s="12"/>
      <c r="O288" s="9"/>
    </row>
    <row r="289" spans="10:15" ht="12.75">
      <c r="J289" s="9"/>
      <c r="K289" s="12"/>
      <c r="O289" s="9"/>
    </row>
    <row r="290" spans="10:15" ht="12.75">
      <c r="J290" s="9"/>
      <c r="K290" s="12"/>
      <c r="O290" s="9"/>
    </row>
    <row r="291" spans="10:15" ht="12.75">
      <c r="J291" s="9"/>
      <c r="K291" s="12"/>
      <c r="O291" s="9"/>
    </row>
    <row r="292" spans="10:15" ht="12.75">
      <c r="J292" s="9"/>
      <c r="K292" s="12"/>
      <c r="O292" s="9"/>
    </row>
    <row r="293" spans="10:15" ht="12.75">
      <c r="J293" s="9"/>
      <c r="K293" s="12"/>
      <c r="O293" s="9"/>
    </row>
    <row r="294" spans="10:15" ht="12.75">
      <c r="J294" s="9"/>
      <c r="K294" s="12"/>
      <c r="O294" s="9"/>
    </row>
    <row r="295" spans="10:15" ht="12.75">
      <c r="J295" s="9"/>
      <c r="K295" s="12"/>
      <c r="O295" s="9"/>
    </row>
    <row r="296" spans="10:15" ht="12.75">
      <c r="J296" s="9"/>
      <c r="K296" s="12"/>
      <c r="O296" s="9"/>
    </row>
    <row r="297" spans="10:15" ht="12.75">
      <c r="J297" s="9"/>
      <c r="K297" s="12"/>
      <c r="O297" s="9"/>
    </row>
    <row r="298" spans="10:15" ht="12.75">
      <c r="J298" s="9"/>
      <c r="K298" s="12"/>
      <c r="O298" s="9"/>
    </row>
    <row r="299" spans="10:15" ht="12.75">
      <c r="J299" s="9"/>
      <c r="K299" s="12"/>
      <c r="O299" s="9"/>
    </row>
    <row r="300" spans="10:15" ht="12.75">
      <c r="J300" s="9"/>
      <c r="K300" s="12"/>
      <c r="O300" s="9"/>
    </row>
    <row r="301" spans="10:15" ht="12.75">
      <c r="J301" s="9"/>
      <c r="K301" s="12"/>
      <c r="O301" s="9"/>
    </row>
    <row r="302" spans="10:15" ht="12.75">
      <c r="J302" s="9"/>
      <c r="K302" s="12"/>
      <c r="O302" s="9"/>
    </row>
    <row r="303" spans="10:15" ht="12.75">
      <c r="J303" s="9"/>
      <c r="K303" s="12"/>
      <c r="O303" s="9"/>
    </row>
    <row r="304" spans="10:15" ht="12.75">
      <c r="J304" s="9"/>
      <c r="K304" s="12"/>
      <c r="O304" s="9"/>
    </row>
    <row r="305" spans="10:15" ht="12.75">
      <c r="J305" s="9"/>
      <c r="K305" s="12"/>
      <c r="O305" s="9"/>
    </row>
    <row r="306" spans="10:15" ht="12.75">
      <c r="J306" s="9"/>
      <c r="K306" s="12"/>
      <c r="O306" s="9"/>
    </row>
    <row r="307" spans="10:15" ht="12.75">
      <c r="J307" s="9"/>
      <c r="K307" s="12"/>
      <c r="O307" s="9"/>
    </row>
    <row r="308" spans="10:15" ht="12.75">
      <c r="J308" s="9"/>
      <c r="K308" s="12"/>
      <c r="O308" s="9"/>
    </row>
    <row r="309" spans="10:15" ht="12.75">
      <c r="J309" s="9"/>
      <c r="K309" s="12"/>
      <c r="O309" s="9"/>
    </row>
    <row r="310" spans="10:15" ht="12.75">
      <c r="J310" s="9"/>
      <c r="K310" s="12"/>
      <c r="O310" s="9"/>
    </row>
    <row r="311" spans="10:15" ht="12.75">
      <c r="J311" s="9"/>
      <c r="K311" s="12"/>
      <c r="O311" s="9"/>
    </row>
    <row r="312" spans="10:15" ht="12.75">
      <c r="J312" s="9"/>
      <c r="K312" s="12"/>
      <c r="O312" s="9"/>
    </row>
    <row r="313" spans="10:15" ht="12.75">
      <c r="J313" s="9"/>
      <c r="K313" s="12"/>
      <c r="O313" s="9"/>
    </row>
    <row r="314" spans="10:15" ht="12.75">
      <c r="J314" s="9"/>
      <c r="K314" s="12"/>
      <c r="O314" s="9"/>
    </row>
    <row r="315" spans="10:15" ht="12.75">
      <c r="J315" s="9"/>
      <c r="K315" s="12"/>
      <c r="O315" s="9"/>
    </row>
    <row r="316" spans="10:15" ht="12.75">
      <c r="J316" s="9"/>
      <c r="K316" s="12"/>
      <c r="O316" s="9"/>
    </row>
    <row r="317" spans="10:15" ht="12.75">
      <c r="J317" s="9"/>
      <c r="K317" s="12"/>
      <c r="O317" s="9"/>
    </row>
    <row r="318" spans="10:15" ht="12.75">
      <c r="J318" s="9"/>
      <c r="K318" s="12"/>
      <c r="O318" s="9"/>
    </row>
    <row r="319" spans="10:15" ht="12.75">
      <c r="J319" s="9"/>
      <c r="K319" s="12"/>
      <c r="O319" s="9"/>
    </row>
    <row r="320" spans="10:15" ht="12.75">
      <c r="J320" s="9"/>
      <c r="K320" s="12"/>
      <c r="O320" s="9"/>
    </row>
    <row r="321" spans="10:15" ht="12.75">
      <c r="J321" s="9"/>
      <c r="K321" s="12"/>
      <c r="O321" s="9"/>
    </row>
    <row r="322" spans="10:15" ht="12.75">
      <c r="J322" s="9"/>
      <c r="K322" s="12"/>
      <c r="O322" s="9"/>
    </row>
    <row r="323" spans="10:15" ht="12.75">
      <c r="J323" s="9"/>
      <c r="K323" s="12"/>
      <c r="O323" s="9"/>
    </row>
    <row r="324" spans="10:15" ht="12.75">
      <c r="J324" s="9"/>
      <c r="K324" s="12"/>
      <c r="O324" s="9"/>
    </row>
    <row r="325" spans="10:15" ht="12.75">
      <c r="J325" s="9"/>
      <c r="K325" s="12"/>
      <c r="O325" s="9"/>
    </row>
    <row r="326" spans="10:15" ht="12.75">
      <c r="J326" s="9"/>
      <c r="K326" s="12"/>
      <c r="O326" s="9"/>
    </row>
    <row r="327" spans="10:15" ht="12.75">
      <c r="J327" s="9"/>
      <c r="K327" s="12"/>
      <c r="O327" s="9"/>
    </row>
    <row r="328" spans="10:15" ht="12.75">
      <c r="J328" s="9"/>
      <c r="K328" s="12"/>
      <c r="O328" s="9"/>
    </row>
    <row r="329" spans="10:15" ht="12.75">
      <c r="J329" s="9"/>
      <c r="K329" s="12"/>
      <c r="O329" s="9"/>
    </row>
    <row r="330" spans="10:15" ht="12.75">
      <c r="J330" s="9"/>
      <c r="K330" s="12"/>
      <c r="O330" s="9"/>
    </row>
    <row r="331" spans="10:15" ht="12.75">
      <c r="J331" s="9"/>
      <c r="K331" s="12"/>
      <c r="O331" s="9"/>
    </row>
    <row r="332" spans="10:15" ht="12.75">
      <c r="J332" s="9"/>
      <c r="K332" s="12"/>
      <c r="O332" s="9"/>
    </row>
    <row r="333" spans="10:15" ht="12.75">
      <c r="J333" s="9"/>
      <c r="K333" s="12"/>
      <c r="O333" s="9"/>
    </row>
    <row r="334" spans="10:15" ht="12.75">
      <c r="J334" s="9"/>
      <c r="K334" s="12"/>
      <c r="O334" s="9"/>
    </row>
    <row r="335" spans="10:15" ht="12.75">
      <c r="J335" s="9"/>
      <c r="K335" s="12"/>
      <c r="O335" s="9"/>
    </row>
    <row r="336" spans="10:15" ht="12.75">
      <c r="J336" s="9"/>
      <c r="K336" s="12"/>
      <c r="O336" s="9"/>
    </row>
    <row r="337" spans="10:15" ht="12.75">
      <c r="J337" s="9"/>
      <c r="K337" s="12"/>
      <c r="O337" s="9"/>
    </row>
    <row r="338" spans="10:15" ht="12.75">
      <c r="J338" s="9"/>
      <c r="K338" s="12"/>
      <c r="O338" s="9"/>
    </row>
    <row r="339" spans="10:15" ht="12.75">
      <c r="J339" s="9"/>
      <c r="K339" s="12"/>
      <c r="O339" s="9"/>
    </row>
    <row r="340" spans="10:15" ht="12.75">
      <c r="J340" s="9"/>
      <c r="K340" s="12"/>
      <c r="O340" s="9"/>
    </row>
    <row r="341" spans="10:15" ht="12.75">
      <c r="J341" s="9"/>
      <c r="K341" s="12"/>
      <c r="O341" s="9"/>
    </row>
    <row r="342" spans="10:15" ht="12.75">
      <c r="J342" s="9"/>
      <c r="K342" s="12"/>
      <c r="O342" s="9"/>
    </row>
    <row r="343" spans="10:15" ht="12.75">
      <c r="J343" s="9"/>
      <c r="K343" s="12"/>
      <c r="O343" s="9"/>
    </row>
    <row r="344" spans="10:15" ht="12.75">
      <c r="J344" s="9"/>
      <c r="K344" s="12"/>
      <c r="O344" s="9"/>
    </row>
    <row r="345" spans="10:15" ht="12.75">
      <c r="J345" s="9"/>
      <c r="K345" s="12"/>
      <c r="O345" s="9"/>
    </row>
    <row r="346" spans="10:15" ht="12.75">
      <c r="J346" s="9"/>
      <c r="K346" s="12"/>
      <c r="O346" s="9"/>
    </row>
    <row r="347" spans="10:15" ht="12.75">
      <c r="J347" s="9"/>
      <c r="K347" s="12"/>
      <c r="O347" s="9"/>
    </row>
    <row r="348" spans="10:15" ht="12.75">
      <c r="J348" s="9"/>
      <c r="K348" s="12"/>
      <c r="O348" s="9"/>
    </row>
    <row r="349" spans="10:15" ht="12.75">
      <c r="J349" s="9"/>
      <c r="K349" s="12"/>
      <c r="O349" s="9"/>
    </row>
    <row r="350" spans="10:15" ht="12.75">
      <c r="J350" s="9"/>
      <c r="K350" s="12"/>
      <c r="O350" s="9"/>
    </row>
    <row r="351" spans="10:15" ht="12.75">
      <c r="J351" s="9"/>
      <c r="K351" s="12"/>
      <c r="O351" s="9"/>
    </row>
    <row r="352" spans="10:15" ht="12.75">
      <c r="J352" s="9"/>
      <c r="K352" s="12"/>
      <c r="O352" s="9"/>
    </row>
    <row r="353" spans="10:15" ht="12.75">
      <c r="J353" s="9"/>
      <c r="K353" s="12"/>
      <c r="O353" s="9"/>
    </row>
    <row r="354" spans="10:15" ht="12.75">
      <c r="J354" s="9"/>
      <c r="K354" s="12"/>
      <c r="O354" s="9"/>
    </row>
    <row r="355" spans="10:15" ht="12.75">
      <c r="J355" s="9"/>
      <c r="K355" s="12"/>
      <c r="O355" s="9"/>
    </row>
    <row r="356" spans="10:15" ht="12.75">
      <c r="J356" s="9"/>
      <c r="K356" s="12"/>
      <c r="O356" s="9"/>
    </row>
    <row r="357" spans="10:15" ht="12.75">
      <c r="J357" s="9"/>
      <c r="K357" s="12"/>
      <c r="O357" s="9"/>
    </row>
    <row r="358" spans="10:15" ht="12.75">
      <c r="J358" s="9"/>
      <c r="K358" s="12"/>
      <c r="O358" s="9"/>
    </row>
    <row r="359" spans="10:15" ht="12.75">
      <c r="J359" s="9"/>
      <c r="K359" s="12"/>
      <c r="O359" s="9"/>
    </row>
    <row r="360" spans="11:15" ht="12.75">
      <c r="K360" s="12"/>
      <c r="O360" s="9"/>
    </row>
    <row r="361" spans="11:15" ht="12.75">
      <c r="K361" s="12"/>
      <c r="O361" s="9"/>
    </row>
    <row r="362" spans="11:15" ht="12.75">
      <c r="K362" s="12"/>
      <c r="O362" s="9"/>
    </row>
    <row r="363" spans="11:15" ht="12.75">
      <c r="K363" s="12"/>
      <c r="O363" s="9"/>
    </row>
    <row r="364" spans="11:15" ht="12.75">
      <c r="K364" s="12"/>
      <c r="O364" s="9"/>
    </row>
    <row r="365" spans="11:15" ht="12.75">
      <c r="K365" s="12"/>
      <c r="O365" s="9"/>
    </row>
    <row r="366" spans="11:15" ht="12.75">
      <c r="K366" s="12"/>
      <c r="O366" s="9"/>
    </row>
    <row r="367" spans="11:15" ht="12.75">
      <c r="K367" s="12"/>
      <c r="O367" s="9"/>
    </row>
    <row r="368" spans="11:15" ht="12.75">
      <c r="K368" s="12"/>
      <c r="O368" s="9"/>
    </row>
    <row r="369" spans="11:15" ht="12.75">
      <c r="K369" s="12"/>
      <c r="O369" s="9"/>
    </row>
    <row r="370" spans="11:15" ht="12.75">
      <c r="K370" s="12"/>
      <c r="O370" s="9"/>
    </row>
    <row r="371" spans="11:15" ht="12.75">
      <c r="K371" s="12"/>
      <c r="O371" s="9"/>
    </row>
    <row r="372" spans="11:15" ht="12.75">
      <c r="K372" s="12"/>
      <c r="O372" s="9"/>
    </row>
    <row r="373" spans="11:15" ht="12.75">
      <c r="K373" s="12"/>
      <c r="O373" s="9"/>
    </row>
    <row r="374" spans="11:15" ht="12.75">
      <c r="K374" s="12"/>
      <c r="O374" s="9"/>
    </row>
    <row r="375" spans="11:15" ht="12.75">
      <c r="K375" s="12"/>
      <c r="O375" s="9"/>
    </row>
    <row r="376" spans="11:15" ht="12.75">
      <c r="K376" s="12"/>
      <c r="O376" s="9"/>
    </row>
    <row r="377" spans="11:15" ht="12.75">
      <c r="K377" s="12"/>
      <c r="O377" s="9"/>
    </row>
    <row r="378" spans="11:15" ht="12.75">
      <c r="K378" s="12"/>
      <c r="O378" s="9"/>
    </row>
    <row r="379" spans="11:15" ht="12.75">
      <c r="K379" s="12"/>
      <c r="O379" s="9"/>
    </row>
    <row r="380" spans="11:15" ht="12.75">
      <c r="K380" s="12"/>
      <c r="O380" s="9"/>
    </row>
    <row r="381" spans="11:15" ht="12.75">
      <c r="K381" s="12"/>
      <c r="O381" s="9"/>
    </row>
    <row r="382" spans="11:15" ht="12.75">
      <c r="K382" s="12"/>
      <c r="O382" s="9"/>
    </row>
    <row r="383" spans="11:15" ht="12.75">
      <c r="K383" s="12"/>
      <c r="O383" s="9"/>
    </row>
    <row r="384" spans="11:15" ht="12.75">
      <c r="K384" s="12"/>
      <c r="O384" s="9"/>
    </row>
    <row r="385" spans="11:15" ht="12.75">
      <c r="K385" s="12"/>
      <c r="O385" s="9"/>
    </row>
    <row r="386" spans="11:15" ht="12.75">
      <c r="K386" s="12"/>
      <c r="O386" s="9"/>
    </row>
    <row r="387" spans="11:15" ht="12.75">
      <c r="K387" s="12"/>
      <c r="O387" s="9"/>
    </row>
    <row r="388" spans="11:15" ht="12.75">
      <c r="K388" s="12"/>
      <c r="O388" s="9"/>
    </row>
    <row r="389" spans="11:15" ht="12.75">
      <c r="K389" s="12"/>
      <c r="O389" s="9"/>
    </row>
    <row r="390" spans="11:15" ht="12.75">
      <c r="K390" s="12"/>
      <c r="O390" s="9"/>
    </row>
    <row r="391" spans="11:15" ht="12.75">
      <c r="K391" s="12"/>
      <c r="O391" s="9"/>
    </row>
    <row r="392" spans="11:15" ht="12.75">
      <c r="K392" s="12"/>
      <c r="O392" s="9"/>
    </row>
    <row r="393" spans="11:15" ht="12.75">
      <c r="K393" s="12"/>
      <c r="O393" s="9"/>
    </row>
    <row r="394" spans="11:15" ht="12.75">
      <c r="K394" s="12"/>
      <c r="O394" s="9"/>
    </row>
    <row r="395" spans="11:15" ht="12.75">
      <c r="K395" s="12"/>
      <c r="O395" s="9"/>
    </row>
    <row r="396" spans="11:15" ht="12.75">
      <c r="K396" s="12"/>
      <c r="O396" s="9"/>
    </row>
    <row r="397" spans="11:15" ht="12.75">
      <c r="K397" s="12"/>
      <c r="O397" s="9"/>
    </row>
    <row r="398" spans="11:15" ht="12.75">
      <c r="K398" s="12"/>
      <c r="O398" s="9"/>
    </row>
    <row r="399" spans="11:15" ht="12.75">
      <c r="K399" s="12"/>
      <c r="O399" s="9"/>
    </row>
    <row r="400" spans="11:15" ht="12.75">
      <c r="K400" s="12"/>
      <c r="O400" s="9"/>
    </row>
    <row r="401" spans="11:15" ht="12.75">
      <c r="K401" s="12"/>
      <c r="O401" s="9"/>
    </row>
    <row r="402" spans="11:15" ht="12.75">
      <c r="K402" s="12"/>
      <c r="O402" s="9"/>
    </row>
    <row r="403" spans="11:15" ht="12.75">
      <c r="K403" s="12"/>
      <c r="O403" s="9"/>
    </row>
    <row r="404" spans="11:15" ht="12.75">
      <c r="K404" s="12"/>
      <c r="O404" s="9"/>
    </row>
    <row r="405" spans="11:15" ht="12.75">
      <c r="K405" s="12"/>
      <c r="O405" s="9"/>
    </row>
    <row r="406" spans="11:15" ht="12.75">
      <c r="K406" s="12"/>
      <c r="O406" s="9"/>
    </row>
    <row r="407" spans="11:15" ht="12.75">
      <c r="K407" s="12"/>
      <c r="O407" s="9"/>
    </row>
    <row r="408" spans="11:15" ht="12.75">
      <c r="K408" s="12"/>
      <c r="O408" s="9"/>
    </row>
    <row r="409" spans="11:15" ht="12.75">
      <c r="K409" s="12"/>
      <c r="O409" s="9"/>
    </row>
    <row r="410" spans="11:15" ht="12.75">
      <c r="K410" s="12"/>
      <c r="O410" s="9"/>
    </row>
    <row r="411" spans="11:15" ht="12.75">
      <c r="K411" s="12"/>
      <c r="O411" s="9"/>
    </row>
    <row r="412" spans="11:15" ht="12.75">
      <c r="K412" s="12"/>
      <c r="O412" s="9"/>
    </row>
    <row r="413" spans="11:15" ht="12.75">
      <c r="K413" s="12"/>
      <c r="O413" s="9"/>
    </row>
    <row r="414" spans="11:15" ht="12.75">
      <c r="K414" s="12"/>
      <c r="O414" s="9"/>
    </row>
    <row r="415" spans="11:15" ht="12.75">
      <c r="K415" s="12"/>
      <c r="O415" s="9"/>
    </row>
    <row r="416" spans="11:15" ht="12.75">
      <c r="K416" s="12"/>
      <c r="O416" s="9"/>
    </row>
    <row r="417" spans="11:15" ht="12.75">
      <c r="K417" s="12"/>
      <c r="O417" s="9"/>
    </row>
    <row r="418" spans="11:15" ht="12.75">
      <c r="K418" s="12"/>
      <c r="O418" s="9"/>
    </row>
    <row r="419" spans="11:15" ht="12.75">
      <c r="K419" s="12"/>
      <c r="O419" s="9"/>
    </row>
    <row r="420" spans="11:15" ht="12.75">
      <c r="K420" s="12"/>
      <c r="O420" s="9"/>
    </row>
    <row r="421" spans="11:15" ht="12.75">
      <c r="K421" s="12"/>
      <c r="O421" s="9"/>
    </row>
    <row r="422" spans="11:15" ht="12.75">
      <c r="K422" s="12"/>
      <c r="O422" s="9"/>
    </row>
    <row r="423" spans="11:15" ht="12.75">
      <c r="K423" s="12"/>
      <c r="O423" s="9"/>
    </row>
    <row r="424" spans="11:15" ht="12.75">
      <c r="K424" s="12"/>
      <c r="O424" s="9"/>
    </row>
    <row r="425" spans="11:15" ht="12.75">
      <c r="K425" s="12"/>
      <c r="O425" s="9"/>
    </row>
    <row r="426" spans="11:15" ht="12.75">
      <c r="K426" s="12"/>
      <c r="O426" s="9"/>
    </row>
    <row r="427" spans="11:15" ht="12.75">
      <c r="K427" s="12"/>
      <c r="O427" s="9"/>
    </row>
    <row r="428" spans="11:15" ht="12.75">
      <c r="K428" s="12"/>
      <c r="O428" s="9"/>
    </row>
    <row r="429" spans="11:15" ht="12.75">
      <c r="K429" s="12"/>
      <c r="O429" s="9"/>
    </row>
    <row r="430" spans="11:15" ht="12.75">
      <c r="K430" s="12"/>
      <c r="O430" s="9"/>
    </row>
    <row r="431" spans="11:15" ht="12.75">
      <c r="K431" s="12"/>
      <c r="O431" s="9"/>
    </row>
    <row r="432" spans="11:15" ht="12.75">
      <c r="K432" s="12"/>
      <c r="O432" s="9"/>
    </row>
    <row r="433" spans="11:15" ht="12.75">
      <c r="K433" s="12"/>
      <c r="O433" s="9"/>
    </row>
    <row r="434" spans="11:15" ht="12.75">
      <c r="K434" s="12"/>
      <c r="O434" s="9"/>
    </row>
    <row r="435" spans="11:15" ht="12.75">
      <c r="K435" s="12"/>
      <c r="O435" s="9"/>
    </row>
    <row r="436" spans="11:15" ht="12.75">
      <c r="K436" s="12"/>
      <c r="O436" s="9"/>
    </row>
    <row r="437" spans="11:15" ht="12.75">
      <c r="K437" s="12"/>
      <c r="O437" s="9"/>
    </row>
    <row r="438" spans="11:15" ht="12.75">
      <c r="K438" s="12"/>
      <c r="O438" s="9"/>
    </row>
    <row r="439" spans="11:15" ht="12.75">
      <c r="K439" s="12"/>
      <c r="O439" s="9"/>
    </row>
    <row r="440" spans="11:15" ht="12.75">
      <c r="K440" s="12"/>
      <c r="O440" s="9"/>
    </row>
    <row r="441" spans="11:15" ht="12.75">
      <c r="K441" s="12"/>
      <c r="O441" s="9"/>
    </row>
    <row r="442" spans="11:15" ht="12.75">
      <c r="K442" s="12"/>
      <c r="O442" s="9"/>
    </row>
    <row r="443" spans="11:15" ht="12.75">
      <c r="K443" s="12"/>
      <c r="O443" s="9"/>
    </row>
    <row r="444" spans="11:15" ht="12.75">
      <c r="K444" s="12"/>
      <c r="O444" s="9"/>
    </row>
    <row r="445" spans="11:15" ht="12.75">
      <c r="K445" s="12"/>
      <c r="O445" s="9"/>
    </row>
    <row r="446" spans="11:15" ht="12.75">
      <c r="K446" s="12"/>
      <c r="O446" s="9"/>
    </row>
    <row r="447" spans="11:15" ht="12.75">
      <c r="K447" s="12"/>
      <c r="O447" s="9"/>
    </row>
    <row r="448" spans="11:15" ht="12.75">
      <c r="K448" s="12"/>
      <c r="O448" s="9"/>
    </row>
    <row r="449" spans="11:15" ht="12.75">
      <c r="K449" s="12"/>
      <c r="O449" s="9"/>
    </row>
    <row r="450" spans="11:15" ht="12.75">
      <c r="K450" s="12"/>
      <c r="O450" s="9"/>
    </row>
    <row r="451" spans="11:15" ht="12.75">
      <c r="K451" s="12"/>
      <c r="O451" s="9"/>
    </row>
    <row r="452" spans="11:15" ht="12.75">
      <c r="K452" s="12"/>
      <c r="O452" s="9"/>
    </row>
    <row r="453" spans="11:15" ht="12.75">
      <c r="K453" s="12"/>
      <c r="O453" s="9"/>
    </row>
    <row r="454" spans="11:15" ht="12.75">
      <c r="K454" s="12"/>
      <c r="O454" s="9"/>
    </row>
    <row r="455" spans="11:15" ht="12.75">
      <c r="K455" s="12"/>
      <c r="O455" s="9"/>
    </row>
    <row r="456" spans="11:15" ht="12.75">
      <c r="K456" s="12"/>
      <c r="O456" s="9"/>
    </row>
    <row r="457" spans="11:15" ht="12.75">
      <c r="K457" s="12"/>
      <c r="O457" s="9"/>
    </row>
    <row r="458" spans="11:15" ht="12.75">
      <c r="K458" s="12"/>
      <c r="O458" s="9"/>
    </row>
    <row r="459" spans="11:15" ht="12.75">
      <c r="K459" s="12"/>
      <c r="O459" s="9"/>
    </row>
    <row r="460" spans="11:15" ht="12.75">
      <c r="K460" s="12"/>
      <c r="O460" s="9"/>
    </row>
    <row r="461" spans="11:15" ht="12.75">
      <c r="K461" s="12"/>
      <c r="O461" s="9"/>
    </row>
    <row r="462" spans="11:15" ht="12.75">
      <c r="K462" s="12"/>
      <c r="O462" s="9"/>
    </row>
    <row r="463" spans="11:15" ht="12.75">
      <c r="K463" s="12"/>
      <c r="O463" s="9"/>
    </row>
    <row r="464" spans="11:15" ht="12.75">
      <c r="K464" s="12"/>
      <c r="O464" s="9"/>
    </row>
    <row r="465" spans="11:15" ht="12.75">
      <c r="K465" s="12"/>
      <c r="O465" s="9"/>
    </row>
    <row r="466" spans="11:15" ht="12.75">
      <c r="K466" s="12"/>
      <c r="O466" s="9"/>
    </row>
    <row r="467" spans="11:15" ht="12.75">
      <c r="K467" s="12"/>
      <c r="O467" s="9"/>
    </row>
    <row r="468" spans="11:15" ht="12.75">
      <c r="K468" s="12"/>
      <c r="O468" s="9"/>
    </row>
    <row r="469" spans="11:15" ht="12.75">
      <c r="K469" s="12"/>
      <c r="O469" s="9"/>
    </row>
    <row r="470" spans="11:15" ht="12.75">
      <c r="K470" s="12"/>
      <c r="O470" s="9"/>
    </row>
    <row r="471" spans="11:15" ht="12.75">
      <c r="K471" s="12"/>
      <c r="O471" s="9"/>
    </row>
    <row r="472" spans="11:15" ht="12.75">
      <c r="K472" s="12"/>
      <c r="O472" s="9"/>
    </row>
    <row r="473" spans="11:15" ht="12.75">
      <c r="K473" s="12"/>
      <c r="O473" s="9"/>
    </row>
    <row r="474" spans="11:15" ht="12.75">
      <c r="K474" s="12"/>
      <c r="O474" s="9"/>
    </row>
    <row r="475" spans="11:15" ht="12.75">
      <c r="K475" s="12"/>
      <c r="O475" s="9"/>
    </row>
    <row r="476" spans="11:15" ht="12.75">
      <c r="K476" s="12"/>
      <c r="O476" s="9"/>
    </row>
    <row r="477" spans="11:15" ht="12.75">
      <c r="K477" s="12"/>
      <c r="O477" s="9"/>
    </row>
    <row r="478" spans="11:15" ht="12.75">
      <c r="K478" s="12"/>
      <c r="O478" s="9"/>
    </row>
    <row r="479" spans="11:15" ht="12.75">
      <c r="K479" s="12"/>
      <c r="O479" s="9"/>
    </row>
    <row r="480" spans="11:15" ht="12.75">
      <c r="K480" s="12"/>
      <c r="O480" s="9"/>
    </row>
    <row r="481" spans="11:15" ht="12.75">
      <c r="K481" s="12"/>
      <c r="O481" s="9"/>
    </row>
    <row r="482" spans="11:15" ht="12.75">
      <c r="K482" s="12"/>
      <c r="O482" s="9"/>
    </row>
    <row r="483" spans="11:15" ht="12.75">
      <c r="K483" s="12"/>
      <c r="O483" s="9"/>
    </row>
    <row r="484" spans="11:15" ht="12.75">
      <c r="K484" s="12"/>
      <c r="O484" s="9"/>
    </row>
    <row r="485" spans="11:15" ht="12.75">
      <c r="K485" s="12"/>
      <c r="O485" s="9"/>
    </row>
    <row r="486" spans="11:15" ht="12.75">
      <c r="K486" s="12"/>
      <c r="O486" s="9"/>
    </row>
    <row r="487" spans="11:15" ht="12.75">
      <c r="K487" s="12"/>
      <c r="O487" s="9"/>
    </row>
    <row r="488" spans="11:15" ht="12.75">
      <c r="K488" s="12"/>
      <c r="O488" s="9"/>
    </row>
    <row r="489" spans="11:15" ht="12.75">
      <c r="K489" s="12"/>
      <c r="O489" s="9"/>
    </row>
    <row r="490" spans="11:15" ht="12.75">
      <c r="K490" s="12"/>
      <c r="O490" s="9"/>
    </row>
    <row r="491" spans="11:15" ht="12.75">
      <c r="K491" s="12"/>
      <c r="O491" s="9"/>
    </row>
    <row r="492" spans="11:15" ht="12.75">
      <c r="K492" s="12"/>
      <c r="O492" s="9"/>
    </row>
    <row r="493" spans="11:15" ht="12.75">
      <c r="K493" s="12"/>
      <c r="O493" s="9"/>
    </row>
    <row r="494" spans="11:15" ht="12.75">
      <c r="K494" s="12"/>
      <c r="O494" s="9"/>
    </row>
    <row r="495" spans="11:15" ht="12.75">
      <c r="K495" s="12"/>
      <c r="O495" s="9"/>
    </row>
    <row r="496" spans="11:15" ht="12.75">
      <c r="K496" s="12"/>
      <c r="O496" s="9"/>
    </row>
    <row r="497" spans="11:15" ht="12.75">
      <c r="K497" s="12"/>
      <c r="O497" s="9"/>
    </row>
    <row r="498" spans="11:15" ht="12.75">
      <c r="K498" s="12"/>
      <c r="O498" s="9"/>
    </row>
    <row r="499" spans="11:15" ht="12.75">
      <c r="K499" s="12"/>
      <c r="O499" s="9"/>
    </row>
    <row r="500" spans="11:15" ht="12.75">
      <c r="K500" s="12"/>
      <c r="O500" s="9"/>
    </row>
    <row r="501" spans="11:15" ht="12.75">
      <c r="K501" s="12"/>
      <c r="O501" s="9"/>
    </row>
    <row r="502" spans="11:15" ht="12.75">
      <c r="K502" s="12"/>
      <c r="O502" s="9"/>
    </row>
    <row r="503" spans="11:15" ht="12.75">
      <c r="K503" s="12"/>
      <c r="O503" s="9"/>
    </row>
    <row r="504" spans="11:15" ht="12.75">
      <c r="K504" s="12"/>
      <c r="O504" s="9"/>
    </row>
    <row r="505" spans="11:15" ht="12.75">
      <c r="K505" s="12"/>
      <c r="O505" s="9"/>
    </row>
    <row r="506" spans="11:15" ht="12.75">
      <c r="K506" s="12"/>
      <c r="O506" s="9"/>
    </row>
    <row r="507" spans="11:15" ht="12.75">
      <c r="K507" s="12"/>
      <c r="O507" s="9"/>
    </row>
    <row r="508" spans="11:15" ht="12.75">
      <c r="K508" s="12"/>
      <c r="O508" s="9"/>
    </row>
    <row r="509" spans="11:15" ht="12.75">
      <c r="K509" s="12"/>
      <c r="O509" s="9"/>
    </row>
    <row r="510" spans="11:15" ht="12.75">
      <c r="K510" s="12"/>
      <c r="O510" s="9"/>
    </row>
    <row r="511" spans="11:15" ht="12.75">
      <c r="K511" s="12"/>
      <c r="O511" s="9"/>
    </row>
    <row r="512" spans="11:15" ht="12.75">
      <c r="K512" s="12"/>
      <c r="O512" s="9"/>
    </row>
    <row r="513" spans="11:15" ht="12.75">
      <c r="K513" s="12"/>
      <c r="O513" s="9"/>
    </row>
    <row r="514" spans="11:15" ht="12.75">
      <c r="K514" s="12"/>
      <c r="O514" s="9"/>
    </row>
    <row r="515" spans="11:15" ht="12.75">
      <c r="K515" s="12"/>
      <c r="O515" s="9"/>
    </row>
    <row r="516" spans="11:15" ht="12.75">
      <c r="K516" s="12"/>
      <c r="O516" s="9"/>
    </row>
    <row r="517" spans="11:15" ht="12.75">
      <c r="K517" s="12"/>
      <c r="O517" s="9"/>
    </row>
    <row r="518" spans="11:15" ht="12.75">
      <c r="K518" s="12"/>
      <c r="O518" s="9"/>
    </row>
    <row r="519" spans="11:15" ht="12.75">
      <c r="K519" s="12"/>
      <c r="O519" s="9"/>
    </row>
    <row r="520" spans="11:15" ht="12.75">
      <c r="K520" s="12"/>
      <c r="O520" s="9"/>
    </row>
    <row r="521" spans="11:15" ht="12.75">
      <c r="K521" s="12"/>
      <c r="O521" s="9"/>
    </row>
    <row r="522" spans="11:15" ht="12.75">
      <c r="K522" s="12"/>
      <c r="O522" s="9"/>
    </row>
    <row r="523" spans="11:15" ht="12.75">
      <c r="K523" s="12"/>
      <c r="O523" s="9"/>
    </row>
    <row r="524" spans="11:15" ht="12.75">
      <c r="K524" s="12"/>
      <c r="O524" s="9"/>
    </row>
    <row r="525" spans="11:15" ht="12.75">
      <c r="K525" s="12"/>
      <c r="O525" s="9"/>
    </row>
    <row r="526" spans="11:15" ht="12.75">
      <c r="K526" s="12"/>
      <c r="O526" s="9"/>
    </row>
    <row r="527" spans="11:15" ht="12.75">
      <c r="K527" s="12"/>
      <c r="O527" s="9"/>
    </row>
    <row r="528" spans="11:15" ht="12.75">
      <c r="K528" s="12"/>
      <c r="O528" s="9"/>
    </row>
    <row r="529" spans="11:15" ht="12.75">
      <c r="K529" s="12"/>
      <c r="O529" s="9"/>
    </row>
    <row r="530" spans="11:15" ht="12.75">
      <c r="K530" s="12"/>
      <c r="O530" s="9"/>
    </row>
    <row r="531" spans="11:15" ht="12.75">
      <c r="K531" s="12"/>
      <c r="O531" s="9"/>
    </row>
    <row r="532" spans="11:15" ht="12.75">
      <c r="K532" s="12"/>
      <c r="O532" s="9"/>
    </row>
    <row r="533" spans="11:15" ht="12.75">
      <c r="K533" s="12"/>
      <c r="O533" s="9"/>
    </row>
    <row r="534" spans="11:15" ht="12.75">
      <c r="K534" s="12"/>
      <c r="O534" s="9"/>
    </row>
    <row r="535" spans="11:15" ht="12.75">
      <c r="K535" s="12"/>
      <c r="O535" s="9"/>
    </row>
    <row r="536" spans="11:15" ht="12.75">
      <c r="K536" s="12"/>
      <c r="O536" s="9"/>
    </row>
    <row r="537" spans="11:15" ht="12.75">
      <c r="K537" s="12"/>
      <c r="O537" s="9"/>
    </row>
    <row r="538" spans="11:15" ht="12.75">
      <c r="K538" s="12"/>
      <c r="O538" s="9"/>
    </row>
    <row r="539" spans="11:15" ht="12.75">
      <c r="K539" s="12"/>
      <c r="O539" s="9"/>
    </row>
    <row r="540" spans="11:15" ht="12.75">
      <c r="K540" s="12"/>
      <c r="O540" s="9"/>
    </row>
    <row r="541" spans="11:15" ht="12.75">
      <c r="K541" s="12"/>
      <c r="O541" s="9"/>
    </row>
    <row r="542" spans="11:15" ht="12.75">
      <c r="K542" s="12"/>
      <c r="O542" s="9"/>
    </row>
    <row r="543" spans="11:15" ht="12.75">
      <c r="K543" s="12"/>
      <c r="O543" s="9"/>
    </row>
    <row r="544" spans="11:15" ht="12.75">
      <c r="K544" s="12"/>
      <c r="O544" s="9"/>
    </row>
    <row r="545" spans="11:15" ht="12.75">
      <c r="K545" s="12"/>
      <c r="O545" s="9"/>
    </row>
    <row r="546" spans="11:15" ht="12.75">
      <c r="K546" s="12"/>
      <c r="O546" s="9"/>
    </row>
    <row r="547" spans="11:15" ht="12.75">
      <c r="K547" s="12"/>
      <c r="O547" s="9"/>
    </row>
    <row r="548" spans="11:15" ht="12.75">
      <c r="K548" s="12"/>
      <c r="O548" s="9"/>
    </row>
    <row r="549" spans="11:15" ht="12.75">
      <c r="K549" s="12"/>
      <c r="O549" s="9"/>
    </row>
    <row r="550" spans="11:15" ht="12.75">
      <c r="K550" s="12"/>
      <c r="O550" s="9"/>
    </row>
    <row r="551" spans="11:15" ht="12.75">
      <c r="K551" s="12"/>
      <c r="O551" s="9"/>
    </row>
    <row r="552" spans="11:15" ht="12.75">
      <c r="K552" s="12"/>
      <c r="O552" s="9"/>
    </row>
    <row r="553" spans="11:15" ht="12.75">
      <c r="K553" s="12"/>
      <c r="O553" s="9"/>
    </row>
    <row r="554" spans="11:15" ht="12.75">
      <c r="K554" s="12"/>
      <c r="O554" s="9"/>
    </row>
    <row r="555" spans="11:15" ht="12.75">
      <c r="K555" s="12"/>
      <c r="O555" s="9"/>
    </row>
    <row r="556" spans="11:15" ht="12.75">
      <c r="K556" s="12"/>
      <c r="O556" s="9"/>
    </row>
    <row r="557" spans="11:15" ht="12.75">
      <c r="K557" s="12"/>
      <c r="O557" s="9"/>
    </row>
    <row r="558" spans="11:15" ht="12.75">
      <c r="K558" s="12"/>
      <c r="O558" s="9"/>
    </row>
    <row r="559" spans="11:15" ht="12.75">
      <c r="K559" s="12"/>
      <c r="O559" s="9"/>
    </row>
    <row r="560" spans="11:15" ht="12.75">
      <c r="K560" s="12"/>
      <c r="O560" s="9"/>
    </row>
    <row r="561" spans="11:15" ht="12.75">
      <c r="K561" s="12"/>
      <c r="O561" s="9"/>
    </row>
    <row r="562" spans="11:15" ht="12.75">
      <c r="K562" s="12"/>
      <c r="O562" s="9"/>
    </row>
    <row r="563" spans="11:15" ht="12.75">
      <c r="K563" s="12"/>
      <c r="O563" s="9"/>
    </row>
    <row r="564" spans="11:15" ht="12.75">
      <c r="K564" s="12"/>
      <c r="O564" s="9"/>
    </row>
    <row r="565" spans="11:15" ht="12.75">
      <c r="K565" s="12"/>
      <c r="O565" s="9"/>
    </row>
    <row r="566" spans="11:15" ht="12.75">
      <c r="K566" s="12"/>
      <c r="O566" s="9"/>
    </row>
    <row r="567" spans="11:15" ht="12.75">
      <c r="K567" s="12"/>
      <c r="O567" s="9"/>
    </row>
    <row r="568" spans="11:15" ht="12.75">
      <c r="K568" s="12"/>
      <c r="O568" s="9"/>
    </row>
    <row r="569" spans="11:15" ht="12.75">
      <c r="K569" s="12"/>
      <c r="O569" s="9"/>
    </row>
    <row r="570" spans="11:15" ht="12.75">
      <c r="K570" s="12"/>
      <c r="O570" s="9"/>
    </row>
    <row r="571" spans="11:15" ht="12.75">
      <c r="K571" s="12"/>
      <c r="O571" s="9"/>
    </row>
    <row r="572" spans="11:15" ht="12.75">
      <c r="K572" s="12"/>
      <c r="O572" s="9"/>
    </row>
    <row r="573" spans="11:15" ht="12.75">
      <c r="K573" s="12"/>
      <c r="O573" s="9"/>
    </row>
    <row r="574" spans="11:15" ht="12.75">
      <c r="K574" s="12"/>
      <c r="O574" s="9"/>
    </row>
    <row r="575" spans="11:15" ht="12.75">
      <c r="K575" s="12"/>
      <c r="O575" s="9"/>
    </row>
    <row r="576" spans="11:15" ht="12.75">
      <c r="K576" s="12"/>
      <c r="O576" s="9"/>
    </row>
    <row r="577" spans="11:15" ht="12.75">
      <c r="K577" s="12"/>
      <c r="O577" s="9"/>
    </row>
    <row r="578" spans="11:15" ht="12.75">
      <c r="K578" s="12"/>
      <c r="O578" s="9"/>
    </row>
    <row r="579" spans="11:15" ht="12.75">
      <c r="K579" s="12"/>
      <c r="O579" s="9"/>
    </row>
    <row r="580" spans="11:15" ht="12.75">
      <c r="K580" s="12"/>
      <c r="O580" s="9"/>
    </row>
    <row r="581" spans="11:15" ht="12.75">
      <c r="K581" s="12"/>
      <c r="O581" s="9"/>
    </row>
    <row r="582" spans="11:15" ht="12.75">
      <c r="K582" s="12"/>
      <c r="O582" s="9"/>
    </row>
    <row r="583" spans="11:15" ht="12.75">
      <c r="K583" s="12"/>
      <c r="O583" s="9"/>
    </row>
    <row r="584" spans="11:15" ht="12.75">
      <c r="K584" s="12"/>
      <c r="O584" s="9"/>
    </row>
    <row r="585" spans="11:15" ht="12.75">
      <c r="K585" s="12"/>
      <c r="O585" s="9"/>
    </row>
    <row r="586" spans="11:15" ht="12.75">
      <c r="K586" s="12"/>
      <c r="O586" s="9"/>
    </row>
    <row r="587" spans="11:15" ht="12.75">
      <c r="K587" s="12"/>
      <c r="O587" s="9"/>
    </row>
    <row r="588" spans="11:15" ht="12.75">
      <c r="K588" s="12"/>
      <c r="O588" s="9"/>
    </row>
    <row r="589" spans="11:15" ht="12.75">
      <c r="K589" s="12"/>
      <c r="O589" s="9"/>
    </row>
    <row r="590" spans="11:15" ht="12.75">
      <c r="K590" s="12"/>
      <c r="O590" s="9"/>
    </row>
    <row r="591" spans="11:15" ht="12.75">
      <c r="K591" s="12"/>
      <c r="O591" s="9"/>
    </row>
    <row r="592" spans="11:15" ht="12.75">
      <c r="K592" s="12"/>
      <c r="O592" s="9"/>
    </row>
    <row r="593" spans="11:15" ht="12.75">
      <c r="K593" s="12"/>
      <c r="O593" s="9"/>
    </row>
    <row r="594" spans="11:15" ht="12.75">
      <c r="K594" s="12"/>
      <c r="O594" s="9"/>
    </row>
    <row r="595" spans="11:15" ht="12.75">
      <c r="K595" s="12"/>
      <c r="O595" s="9"/>
    </row>
    <row r="596" spans="11:15" ht="12.75">
      <c r="K596" s="12"/>
      <c r="O596" s="9"/>
    </row>
    <row r="597" spans="11:15" ht="12.75">
      <c r="K597" s="12"/>
      <c r="O597" s="9"/>
    </row>
    <row r="598" spans="11:15" ht="12.75">
      <c r="K598" s="12"/>
      <c r="O598" s="9"/>
    </row>
    <row r="599" spans="11:15" ht="12.75">
      <c r="K599" s="12"/>
      <c r="O599" s="9"/>
    </row>
    <row r="600" spans="11:15" ht="12.75">
      <c r="K600" s="12"/>
      <c r="O600" s="9"/>
    </row>
    <row r="601" spans="11:15" ht="12.75">
      <c r="K601" s="12"/>
      <c r="O601" s="9"/>
    </row>
    <row r="602" spans="11:15" ht="12.75">
      <c r="K602" s="12"/>
      <c r="O602" s="9"/>
    </row>
    <row r="603" spans="11:15" ht="12.75">
      <c r="K603" s="12"/>
      <c r="O603" s="9"/>
    </row>
    <row r="604" spans="11:15" ht="12.75">
      <c r="K604" s="12"/>
      <c r="O604" s="9"/>
    </row>
    <row r="605" spans="11:15" ht="12.75">
      <c r="K605" s="12"/>
      <c r="O605" s="9"/>
    </row>
    <row r="606" spans="11:15" ht="12.75">
      <c r="K606" s="12"/>
      <c r="O606" s="9"/>
    </row>
    <row r="607" spans="11:15" ht="12.75">
      <c r="K607" s="12"/>
      <c r="O607" s="9"/>
    </row>
    <row r="608" spans="11:15" ht="12.75">
      <c r="K608" s="12"/>
      <c r="O608" s="9"/>
    </row>
    <row r="609" spans="11:15" ht="12.75">
      <c r="K609" s="12"/>
      <c r="O609" s="9"/>
    </row>
    <row r="610" spans="11:15" ht="12.75">
      <c r="K610" s="12"/>
      <c r="O610" s="9"/>
    </row>
    <row r="611" ht="12.75">
      <c r="O611" s="9"/>
    </row>
    <row r="612" ht="12.75">
      <c r="O612" s="9"/>
    </row>
    <row r="613" ht="12.75">
      <c r="O613" s="9"/>
    </row>
    <row r="614" ht="12.75">
      <c r="O614" s="9"/>
    </row>
    <row r="615" ht="12.75">
      <c r="O615" s="9"/>
    </row>
    <row r="616" ht="12.75">
      <c r="O616" s="9"/>
    </row>
    <row r="617" ht="12.75">
      <c r="O617" s="9"/>
    </row>
    <row r="618" ht="12.75">
      <c r="O618" s="9"/>
    </row>
    <row r="619" ht="12.75">
      <c r="O619" s="9"/>
    </row>
    <row r="620" ht="12.75">
      <c r="O620" s="9"/>
    </row>
    <row r="621" ht="12.75">
      <c r="O621" s="9"/>
    </row>
    <row r="622" ht="12.75">
      <c r="O622" s="9"/>
    </row>
    <row r="623" ht="12.75">
      <c r="O623" s="9"/>
    </row>
    <row r="624" ht="12.75">
      <c r="O624" s="9"/>
    </row>
    <row r="625" ht="12.75">
      <c r="O625" s="9"/>
    </row>
    <row r="626" ht="12.75">
      <c r="O626" s="9"/>
    </row>
    <row r="627" ht="12.75">
      <c r="O627" s="9"/>
    </row>
    <row r="628" ht="12.75">
      <c r="O628" s="9"/>
    </row>
    <row r="629" ht="12.75">
      <c r="O629" s="9"/>
    </row>
    <row r="630" ht="12.75">
      <c r="O630" s="9"/>
    </row>
    <row r="631" ht="12.75">
      <c r="O631" s="9"/>
    </row>
    <row r="632" ht="12.75">
      <c r="O632" s="9"/>
    </row>
    <row r="633" ht="12.75">
      <c r="O633" s="9"/>
    </row>
    <row r="634" ht="12.75">
      <c r="O634" s="9"/>
    </row>
    <row r="635" ht="12.75">
      <c r="O635" s="9"/>
    </row>
    <row r="636" ht="12.75">
      <c r="O636" s="9"/>
    </row>
    <row r="637" ht="12.75">
      <c r="O637" s="9"/>
    </row>
    <row r="638" ht="12.75">
      <c r="O638" s="9"/>
    </row>
    <row r="639" ht="12.75">
      <c r="O639" s="9"/>
    </row>
    <row r="640" ht="12.75">
      <c r="O640" s="9"/>
    </row>
    <row r="641" ht="12.75">
      <c r="O641" s="9"/>
    </row>
    <row r="642" ht="12.75">
      <c r="O642" s="9"/>
    </row>
    <row r="643" ht="12.75">
      <c r="O643" s="9"/>
    </row>
    <row r="644" ht="12.75">
      <c r="O644" s="9"/>
    </row>
    <row r="645" ht="12.75">
      <c r="O645" s="9"/>
    </row>
    <row r="646" ht="12.75">
      <c r="O646" s="9"/>
    </row>
    <row r="647" ht="12.75">
      <c r="O647" s="9"/>
    </row>
    <row r="648" ht="12.75">
      <c r="O648" s="9"/>
    </row>
    <row r="649" ht="12.75">
      <c r="O649" s="9"/>
    </row>
    <row r="650" ht="12.75">
      <c r="O650" s="9"/>
    </row>
    <row r="651" ht="12.75">
      <c r="O651" s="9"/>
    </row>
    <row r="652" ht="12.75">
      <c r="O652" s="9"/>
    </row>
    <row r="653" ht="12.75">
      <c r="O653" s="9"/>
    </row>
    <row r="654" ht="12.75">
      <c r="O654" s="9"/>
    </row>
    <row r="655" ht="12.75">
      <c r="O655" s="9"/>
    </row>
    <row r="656" ht="12.75">
      <c r="O656" s="9"/>
    </row>
    <row r="657" ht="12.75">
      <c r="O657" s="9"/>
    </row>
    <row r="658" ht="12.75">
      <c r="O658" s="9"/>
    </row>
    <row r="659" ht="12.75">
      <c r="O659" s="9"/>
    </row>
    <row r="660" ht="12.75">
      <c r="O660" s="9"/>
    </row>
    <row r="661" ht="12.75">
      <c r="O661" s="9"/>
    </row>
    <row r="662" ht="12.75">
      <c r="O662" s="9"/>
    </row>
    <row r="663" ht="12.75">
      <c r="O663" s="9"/>
    </row>
    <row r="664" ht="12.75">
      <c r="O664" s="9"/>
    </row>
    <row r="665" ht="12.75">
      <c r="O665" s="9"/>
    </row>
    <row r="666" ht="12.75">
      <c r="O666" s="9"/>
    </row>
    <row r="667" ht="12.75">
      <c r="O667" s="9"/>
    </row>
    <row r="668" ht="12.75">
      <c r="O668" s="9"/>
    </row>
    <row r="669" ht="12.75">
      <c r="O669" s="9"/>
    </row>
    <row r="670" ht="12.75">
      <c r="O670" s="9"/>
    </row>
    <row r="671" ht="12.75">
      <c r="O671" s="9"/>
    </row>
    <row r="672" ht="12.75">
      <c r="O672" s="9"/>
    </row>
    <row r="673" ht="12.75">
      <c r="O673" s="9"/>
    </row>
    <row r="674" ht="12.75">
      <c r="O674" s="9"/>
    </row>
    <row r="675" ht="12.75">
      <c r="O675" s="9"/>
    </row>
    <row r="676" ht="12.75">
      <c r="O676" s="9"/>
    </row>
    <row r="677" ht="12.75">
      <c r="O677" s="9"/>
    </row>
    <row r="678" ht="12.75">
      <c r="O678" s="9"/>
    </row>
    <row r="679" ht="12.75">
      <c r="O679" s="9"/>
    </row>
    <row r="680" ht="12.75">
      <c r="O680" s="9"/>
    </row>
    <row r="681" ht="12.75">
      <c r="O681" s="9"/>
    </row>
    <row r="682" ht="12.75">
      <c r="O682" s="9"/>
    </row>
    <row r="683" ht="12.75">
      <c r="O683" s="9"/>
    </row>
    <row r="684" ht="12.75">
      <c r="O684" s="9"/>
    </row>
    <row r="685" ht="12.75">
      <c r="O685" s="9"/>
    </row>
    <row r="686" ht="12.75">
      <c r="O686" s="9"/>
    </row>
    <row r="687" ht="12.75">
      <c r="O687" s="9"/>
    </row>
    <row r="688" ht="12.75">
      <c r="O688" s="9"/>
    </row>
    <row r="689" ht="12.75">
      <c r="O689" s="9"/>
    </row>
    <row r="690" ht="12.75">
      <c r="O690" s="9"/>
    </row>
    <row r="691" ht="12.75">
      <c r="O691" s="9"/>
    </row>
    <row r="692" ht="12.75">
      <c r="O692" s="9"/>
    </row>
  </sheetData>
  <mergeCells count="1">
    <mergeCell ref="O9:P9"/>
  </mergeCells>
  <printOptions/>
  <pageMargins left="1.09" right="0.57" top="0.52" bottom="0.27" header="0.5" footer="0.2"/>
  <pageSetup horizontalDpi="180" verticalDpi="180" orientation="portrait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2002-08-27T09:08:02Z</cp:lastPrinted>
  <dcterms:created xsi:type="dcterms:W3CDTF">1999-11-09T02:16:54Z</dcterms:created>
  <dcterms:modified xsi:type="dcterms:W3CDTF">2002-08-27T09:09:46Z</dcterms:modified>
  <cp:category/>
  <cp:version/>
  <cp:contentType/>
  <cp:contentStatus/>
</cp:coreProperties>
</file>